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G:\共有ドライブ\03.トレンドレポート\トレンドレポート2025年前期号(第34号)\案内書\"/>
    </mc:Choice>
  </mc:AlternateContent>
  <xr:revisionPtr revIDLastSave="0" documentId="13_ncr:1_{8B58E2E4-CFAE-4BE1-BAC7-875DDF6AC0ED}" xr6:coauthVersionLast="47" xr6:coauthVersionMax="47" xr10:uidLastSave="{00000000-0000-0000-0000-000000000000}"/>
  <bookViews>
    <workbookView xWindow="-120" yWindow="-120" windowWidth="29040" windowHeight="15720" xr2:uid="{00000000-000D-0000-FFFF-FFFF00000000}"/>
  </bookViews>
  <sheets>
    <sheet name="申し込み書兼御購読金額お見積もり" sheetId="1" r:id="rId1"/>
    <sheet name="テーマ毎購入" sheetId="2" r:id="rId2"/>
  </sheets>
  <definedNames>
    <definedName name="_Toc498415316" localSheetId="1">テーマ毎購入!$A$11</definedName>
    <definedName name="_Toc498415317" localSheetId="1">テーマ毎購入!#REF!</definedName>
    <definedName name="_Toc498415318" localSheetId="1">テーマ毎購入!$A$53</definedName>
    <definedName name="_Toc498415319" localSheetId="1">テーマ毎購入!#REF!</definedName>
    <definedName name="_Toc498415320" localSheetId="1">テーマ毎購入!#REF!</definedName>
    <definedName name="_xlnm.Print_Area" localSheetId="1">テーマ毎購入!$A$3:$D$78</definedName>
    <definedName name="_xlnm.Print_Area" localSheetId="0">申し込み書兼御購読金額お見積もり!$A$1:$I$36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2" l="1"/>
  <c r="F78" i="2"/>
  <c r="F45" i="2"/>
  <c r="F29" i="2"/>
  <c r="F30" i="2"/>
  <c r="E10" i="2"/>
  <c r="E52" i="2"/>
  <c r="F50" i="2"/>
  <c r="F63" i="2"/>
  <c r="F64" i="2"/>
  <c r="E47" i="2"/>
  <c r="E31" i="2"/>
  <c r="F43" i="2"/>
  <c r="F77" i="2" l="1"/>
  <c r="E66" i="2" l="1"/>
  <c r="F51" i="2"/>
  <c r="F26" i="2"/>
  <c r="F25" i="2"/>
  <c r="F75" i="2"/>
  <c r="F74" i="2"/>
  <c r="F44" i="2"/>
  <c r="E79" i="2" l="1"/>
  <c r="F69" i="2" l="1"/>
  <c r="F70" i="2"/>
  <c r="F71" i="2"/>
  <c r="F46" i="2"/>
  <c r="E31" i="1" l="1"/>
  <c r="C31" i="1"/>
  <c r="F24" i="2"/>
  <c r="F9" i="2" l="1"/>
  <c r="F41" i="2"/>
  <c r="F40" i="2"/>
  <c r="F42" i="2"/>
  <c r="F27" i="2"/>
  <c r="F73" i="2" l="1"/>
  <c r="F72" i="2"/>
  <c r="F65" i="2"/>
  <c r="F62" i="2"/>
  <c r="F61" i="2"/>
  <c r="F60" i="2"/>
  <c r="F59" i="2"/>
  <c r="F58" i="2"/>
  <c r="F57" i="2"/>
  <c r="F56" i="2"/>
  <c r="F55" i="2"/>
  <c r="F39" i="2"/>
  <c r="F38" i="2"/>
  <c r="F37" i="2"/>
  <c r="F36" i="2"/>
  <c r="F35" i="2"/>
  <c r="F28" i="2"/>
  <c r="F23" i="2"/>
  <c r="F22" i="2"/>
  <c r="F21" i="2"/>
  <c r="F20" i="2"/>
  <c r="F19" i="2"/>
  <c r="F18" i="2"/>
  <c r="F16" i="2"/>
  <c r="F17" i="2"/>
  <c r="F15" i="2"/>
  <c r="F14" i="2"/>
  <c r="F13" i="2"/>
  <c r="D3" i="2" l="1"/>
  <c r="D4" i="2" s="1"/>
  <c r="C32" i="1"/>
  <c r="G33" i="1" l="1"/>
  <c r="B34" i="1" s="1"/>
</calcChain>
</file>

<file path=xl/sharedStrings.xml><?xml version="1.0" encoding="utf-8"?>
<sst xmlns="http://schemas.openxmlformats.org/spreadsheetml/2006/main" count="132" uniqueCount="109">
  <si>
    <t>項目</t>
    <rPh sb="0" eb="2">
      <t>コウモク</t>
    </rPh>
    <phoneticPr fontId="1"/>
  </si>
  <si>
    <t>記入欄</t>
    <rPh sb="0" eb="2">
      <t>キニュウ</t>
    </rPh>
    <rPh sb="2" eb="3">
      <t>ラン</t>
    </rPh>
    <phoneticPr fontId="1"/>
  </si>
  <si>
    <t>お名前</t>
    <rPh sb="1" eb="3">
      <t>ナマエ</t>
    </rPh>
    <phoneticPr fontId="1"/>
  </si>
  <si>
    <t>会社名・組織名</t>
  </si>
  <si>
    <t>所属部署・役職</t>
  </si>
  <si>
    <t>メールアドレス</t>
  </si>
  <si>
    <t>お申し込み内容</t>
    <rPh sb="1" eb="2">
      <t>モウ</t>
    </rPh>
    <rPh sb="3" eb="4">
      <t>コ</t>
    </rPh>
    <rPh sb="5" eb="7">
      <t>ナイヨウ</t>
    </rPh>
    <phoneticPr fontId="1"/>
  </si>
  <si>
    <t>チェック
(○）</t>
    <phoneticPr fontId="1"/>
  </si>
  <si>
    <t>エリア編の御購入</t>
    <rPh sb="3" eb="4">
      <t>ヘン</t>
    </rPh>
    <rPh sb="5" eb="8">
      <t>ゴコウニュウ</t>
    </rPh>
    <phoneticPr fontId="1"/>
  </si>
  <si>
    <t>単号のみ御契約</t>
    <phoneticPr fontId="1"/>
  </si>
  <si>
    <t>一年契約</t>
    <phoneticPr fontId="1"/>
  </si>
  <si>
    <t>金額</t>
    <rPh sb="0" eb="2">
      <t>キンガク</t>
    </rPh>
    <phoneticPr fontId="1"/>
  </si>
  <si>
    <t>テーマの件数</t>
    <rPh sb="4" eb="6">
      <t>ケンスウ</t>
    </rPh>
    <phoneticPr fontId="1"/>
  </si>
  <si>
    <t>見積書の要否</t>
    <rPh sb="0" eb="3">
      <t>ミツモリショ</t>
    </rPh>
    <rPh sb="4" eb="6">
      <t>ヨウヒ</t>
    </rPh>
    <phoneticPr fontId="1"/>
  </si>
  <si>
    <t>○</t>
    <phoneticPr fontId="1"/>
  </si>
  <si>
    <t>お電話番号</t>
    <phoneticPr fontId="1"/>
  </si>
  <si>
    <t>請求書送付先御住所</t>
    <rPh sb="6" eb="7">
      <t>ゴ</t>
    </rPh>
    <phoneticPr fontId="1"/>
  </si>
  <si>
    <t>のセルに「○」を付けてください。テーマ毎ご購入後希望の方は次のシートもご記入ください。</t>
    <rPh sb="8" eb="9">
      <t>ツ</t>
    </rPh>
    <rPh sb="19" eb="20">
      <t>ゴト</t>
    </rPh>
    <rPh sb="21" eb="24">
      <t>コウニュウゴ</t>
    </rPh>
    <rPh sb="24" eb="26">
      <t>キボウ</t>
    </rPh>
    <rPh sb="27" eb="28">
      <t>カタ</t>
    </rPh>
    <rPh sb="29" eb="30">
      <t>ツギ</t>
    </rPh>
    <rPh sb="36" eb="38">
      <t>キニュウ</t>
    </rPh>
    <phoneticPr fontId="1"/>
  </si>
  <si>
    <t>単号か一年契約か、いずれか片方に「○」を入力してください。</t>
    <rPh sb="0" eb="1">
      <t>タン</t>
    </rPh>
    <rPh sb="1" eb="2">
      <t>ゴウ</t>
    </rPh>
    <rPh sb="3" eb="5">
      <t>イチネン</t>
    </rPh>
    <rPh sb="5" eb="7">
      <t>ケイヤク</t>
    </rPh>
    <rPh sb="13" eb="15">
      <t>カタホウ</t>
    </rPh>
    <rPh sb="20" eb="22">
      <t>ニュウリョク</t>
    </rPh>
    <phoneticPr fontId="1"/>
  </si>
  <si>
    <t>金額（税別）</t>
    <rPh sb="0" eb="2">
      <t>キンガク</t>
    </rPh>
    <rPh sb="3" eb="5">
      <t>ゼイベツ</t>
    </rPh>
    <phoneticPr fontId="1"/>
  </si>
  <si>
    <t>総合計（税別）</t>
    <rPh sb="0" eb="1">
      <t>ソウ</t>
    </rPh>
    <rPh sb="1" eb="3">
      <t>ゴウケイ</t>
    </rPh>
    <phoneticPr fontId="1"/>
  </si>
  <si>
    <t>総合計
（税別）</t>
    <rPh sb="0" eb="1">
      <t>ソウ</t>
    </rPh>
    <rPh sb="1" eb="3">
      <t>ゴウケイ</t>
    </rPh>
    <rPh sb="5" eb="7">
      <t>ゼイベツ</t>
    </rPh>
    <phoneticPr fontId="1"/>
  </si>
  <si>
    <t>テーマ</t>
    <phoneticPr fontId="1"/>
  </si>
  <si>
    <t>ページ数</t>
    <rPh sb="3" eb="4">
      <t>スウ</t>
    </rPh>
    <phoneticPr fontId="1"/>
  </si>
  <si>
    <t>○</t>
    <phoneticPr fontId="1"/>
  </si>
  <si>
    <t xml:space="preserve">No. </t>
    <phoneticPr fontId="1"/>
  </si>
  <si>
    <t>中国編</t>
    <phoneticPr fontId="1"/>
  </si>
  <si>
    <t>発注</t>
    <rPh sb="0" eb="2">
      <t>ハッチュウ</t>
    </rPh>
    <phoneticPr fontId="1"/>
  </si>
  <si>
    <t>必要な記事の前の黄色の部分で「○」を選択ください。件数と金額を集計します。</t>
    <rPh sb="0" eb="2">
      <t>ヒツヨウ</t>
    </rPh>
    <rPh sb="3" eb="5">
      <t>キジ</t>
    </rPh>
    <rPh sb="6" eb="7">
      <t>マエ</t>
    </rPh>
    <rPh sb="8" eb="10">
      <t>キイロ</t>
    </rPh>
    <rPh sb="11" eb="13">
      <t>ブブン</t>
    </rPh>
    <rPh sb="18" eb="20">
      <t>センタク</t>
    </rPh>
    <rPh sb="25" eb="27">
      <t>ケンスウ</t>
    </rPh>
    <rPh sb="28" eb="30">
      <t>キンガク</t>
    </rPh>
    <rPh sb="31" eb="33">
      <t>シュウケイ</t>
    </rPh>
    <phoneticPr fontId="1"/>
  </si>
  <si>
    <t>〒</t>
    <phoneticPr fontId="1"/>
  </si>
  <si>
    <t>国際編</t>
    <rPh sb="0" eb="2">
      <t>コクサイ</t>
    </rPh>
    <phoneticPr fontId="1"/>
  </si>
  <si>
    <t>本シートがお見積りになります。
弊社印を捺印したお見積書が必要な場合にはここに「必要」とご記入ください。御見積もり書をPDFでお送りいたします。</t>
    <rPh sb="0" eb="1">
      <t>ホン</t>
    </rPh>
    <rPh sb="6" eb="8">
      <t>ミツモ</t>
    </rPh>
    <rPh sb="16" eb="18">
      <t>ヘイシャ</t>
    </rPh>
    <rPh sb="18" eb="19">
      <t>イン</t>
    </rPh>
    <rPh sb="20" eb="22">
      <t>ナツイン</t>
    </rPh>
    <rPh sb="25" eb="28">
      <t>ミツモリショ</t>
    </rPh>
    <rPh sb="29" eb="31">
      <t>ヒツヨウ</t>
    </rPh>
    <rPh sb="32" eb="34">
      <t>バアイ</t>
    </rPh>
    <rPh sb="40" eb="42">
      <t>ヒツヨウ</t>
    </rPh>
    <rPh sb="45" eb="47">
      <t>キニュウ</t>
    </rPh>
    <rPh sb="52" eb="55">
      <t>オミツ</t>
    </rPh>
    <rPh sb="57" eb="58">
      <t>ショ</t>
    </rPh>
    <rPh sb="64" eb="65">
      <t>オク</t>
    </rPh>
    <phoneticPr fontId="1"/>
  </si>
  <si>
    <t>テーマ毎の購入　次のシートの必要なレポートに○をつけてください。</t>
    <rPh sb="3" eb="4">
      <t>ゴト</t>
    </rPh>
    <rPh sb="5" eb="7">
      <t>コウニュウ</t>
    </rPh>
    <rPh sb="8" eb="9">
      <t>ツギ</t>
    </rPh>
    <rPh sb="14" eb="16">
      <t>ヒツヨウ</t>
    </rPh>
    <phoneticPr fontId="1"/>
  </si>
  <si>
    <t>国際編</t>
    <rPh sb="0" eb="2">
      <t>コクサイ</t>
    </rPh>
    <rPh sb="2" eb="3">
      <t>ヘン</t>
    </rPh>
    <phoneticPr fontId="1"/>
  </si>
  <si>
    <t>米国・カナダ編</t>
    <phoneticPr fontId="1"/>
  </si>
  <si>
    <t>ラテンアメリカ編</t>
    <phoneticPr fontId="1"/>
  </si>
  <si>
    <t>アジア・オセアニア編</t>
    <phoneticPr fontId="1"/>
  </si>
  <si>
    <t>contact@envix.co.jp</t>
    <phoneticPr fontId="1"/>
  </si>
  <si>
    <t>必要事項を記入し下記へ添付ファイルとしてお送りください。</t>
    <rPh sb="0" eb="2">
      <t>ヒツヨウ</t>
    </rPh>
    <rPh sb="2" eb="4">
      <t>ジコウ</t>
    </rPh>
    <rPh sb="5" eb="7">
      <t>キニュウ</t>
    </rPh>
    <rPh sb="8" eb="10">
      <t>カキ</t>
    </rPh>
    <rPh sb="11" eb="13">
      <t>テンプ</t>
    </rPh>
    <rPh sb="21" eb="22">
      <t>オク</t>
    </rPh>
    <phoneticPr fontId="1"/>
  </si>
  <si>
    <t>注記：ページ数は最終編集により増減することがあります。</t>
    <rPh sb="0" eb="2">
      <t>チュウキ</t>
    </rPh>
    <rPh sb="6" eb="7">
      <t>スウ</t>
    </rPh>
    <rPh sb="8" eb="10">
      <t>サイシュウ</t>
    </rPh>
    <rPh sb="10" eb="12">
      <t>ヘンシュウ</t>
    </rPh>
    <rPh sb="15" eb="17">
      <t>ゾウゲン</t>
    </rPh>
    <phoneticPr fontId="1"/>
  </si>
  <si>
    <t>合計</t>
    <rPh sb="0" eb="2">
      <t>ゴウケイ</t>
    </rPh>
    <phoneticPr fontId="1"/>
  </si>
  <si>
    <r>
      <t xml:space="preserve">EU </t>
    </r>
    <r>
      <rPr>
        <b/>
        <sz val="10.5"/>
        <color theme="1"/>
        <rFont val="ＭＳ 明朝"/>
        <family val="1"/>
        <charset val="128"/>
      </rPr>
      <t>・英国編</t>
    </r>
    <rPh sb="4" eb="6">
      <t>エイコク</t>
    </rPh>
    <phoneticPr fontId="1"/>
  </si>
  <si>
    <t>印刷物による請求書の要否</t>
    <rPh sb="0" eb="3">
      <t>インサツブツ</t>
    </rPh>
    <rPh sb="6" eb="9">
      <t>セイキュウショ</t>
    </rPh>
    <rPh sb="10" eb="12">
      <t>ヨウヒ</t>
    </rPh>
    <phoneticPr fontId="1"/>
  </si>
  <si>
    <t>印刷物による請求書が必要な場合は、ここに「必要」とご記入ください。不要な場合は、PDFで請求書をお送りいたします。</t>
    <rPh sb="0" eb="3">
      <t>インサツブツ</t>
    </rPh>
    <rPh sb="6" eb="9">
      <t>セイキュウショ</t>
    </rPh>
    <rPh sb="10" eb="12">
      <t>ヒツヨウ</t>
    </rPh>
    <rPh sb="13" eb="15">
      <t>バアイ</t>
    </rPh>
    <rPh sb="21" eb="23">
      <t>ヒツヨウ</t>
    </rPh>
    <rPh sb="26" eb="28">
      <t>キニュウ</t>
    </rPh>
    <rPh sb="33" eb="35">
      <t>フヨウ</t>
    </rPh>
    <rPh sb="36" eb="38">
      <t>バアイ</t>
    </rPh>
    <rPh sb="44" eb="47">
      <t>セイキュウショ</t>
    </rPh>
    <rPh sb="49" eb="50">
      <t>オク</t>
    </rPh>
    <phoneticPr fontId="1"/>
  </si>
  <si>
    <t>ラテンアメリカ編　2件 14ページ</t>
    <rPh sb="7" eb="8">
      <t>ヘン</t>
    </rPh>
    <rPh sb="10" eb="11">
      <t>ケン</t>
    </rPh>
    <phoneticPr fontId="1"/>
  </si>
  <si>
    <t>世界のエネルギー需要動向――再エネ・原子力等の電源に注目</t>
  </si>
  <si>
    <t>1件、4ページ</t>
    <rPh sb="1" eb="2">
      <t>ケン</t>
    </rPh>
    <phoneticPr fontId="1"/>
  </si>
  <si>
    <t>トレンドレポート2025年前期号・34号購入申込書</t>
    <rPh sb="13" eb="15">
      <t>ゼンキ</t>
    </rPh>
    <rPh sb="15" eb="16">
      <t>ゴウ</t>
    </rPh>
    <rPh sb="19" eb="20">
      <t>ゴウ</t>
    </rPh>
    <rPh sb="20" eb="22">
      <t>コウニュウ</t>
    </rPh>
    <rPh sb="22" eb="23">
      <t>モウ</t>
    </rPh>
    <rPh sb="23" eb="24">
      <t>コ</t>
    </rPh>
    <phoneticPr fontId="1"/>
  </si>
  <si>
    <t>EU・英国編　18件 214ページ</t>
    <rPh sb="3" eb="5">
      <t>エイコク</t>
    </rPh>
    <phoneticPr fontId="1"/>
  </si>
  <si>
    <t>電池規則――産業用電池のカーボンフットプリント計算手法に関するガイドライン公表</t>
  </si>
  <si>
    <t>自動車からのCO2排出規制――乗用車・小型商用車のCO2排出基準を定める規則が一部改正へ、2027年まで3年間の猶予</t>
  </si>
  <si>
    <t>ELV規則案――欧州議会担当議員の修正素案、再生プラ含有義務緩和や炭素繊維含有制限などを提案</t>
  </si>
  <si>
    <t>EUのEV推進政策の最新動向 ―― 依然低迷するEV需要への対策として「自動車産業行動計画」発表も期待外れとの酷評</t>
  </si>
  <si>
    <t>REACH規則――新施策「化学産業パッケージ」によるREACH規則改正とPFAS規制が計画中</t>
  </si>
  <si>
    <t>CLP規則</t>
  </si>
  <si>
    <t>RoHS指令――適用除外申請評価事業Pack 28始まる</t>
  </si>
  <si>
    <t>プラスチック規制の最新動向――包装規則が成立、プラ包装の削減と循環利用も促進へ</t>
  </si>
  <si>
    <t>廃棄物規制 ―― 容器包装の削減と循環性を改善する包装・包装廃棄物規則を施行</t>
  </si>
  <si>
    <t>エコデザイン指令（ErP指令）＆ エネルギーラベル規則――「作業計画2022-2024」の進捗状況をまとめた欧州委員会資料が公表される</t>
  </si>
  <si>
    <t>エコデザイン規則（ESPR）――「ESPR・エネルギーラベル作業計画2025-2030」が採択・公表される</t>
  </si>
  <si>
    <t>フランスの循環型経済政策――EUとの対立軸</t>
  </si>
  <si>
    <t>EUの省エネ関連規制―クリーン産業ディールがエネルギー効率強化措置を提案</t>
  </si>
  <si>
    <t>水質汚染防止（水不足問題含む） ―― 医薬品や化粧品の生産者にEPRを適用する「新」都市下水処理指令を施行</t>
  </si>
  <si>
    <t>気候変動対策＆排出権取引 ―― 炭素国境調整メカニズムの申告者認可手続きを定める規則を施行</t>
  </si>
  <si>
    <t>クリーン産業ディール――欧州産業の競争力強化に向け多くの施策が始動</t>
  </si>
  <si>
    <t>英国、EU離脱後の環境規制動向 ― 容器包装EPR規則がついに成立</t>
  </si>
  <si>
    <t>大気汚染防止（固定排出源、IED） ―― WHO勧告値にEU基準を近づける「新」大気質指令を施行</t>
  </si>
  <si>
    <t>米国・カナダ編　12件　158ページ</t>
    <rPh sb="10" eb="11">
      <t>ケン</t>
    </rPh>
    <phoneticPr fontId="1"/>
  </si>
  <si>
    <t>米国：連邦と州の排ガス規制とZEV目標規制―トランプ政権再び、脱EVへ大きく舵取りへ</t>
  </si>
  <si>
    <t>米国：EV、バッテリー、充電設備に関する動き―トランプ再選で揺れ動くEV業界</t>
  </si>
  <si>
    <t>米国：米国連邦有害物質規制（TSCA）――SNURとリスク管理規則の動向</t>
  </si>
  <si>
    <t>米国：主要州のPFAS含有製品規制動向――ニューメキシコ州がフルオロポリマーを適用免除にする包括的規制法を制定</t>
  </si>
  <si>
    <t>米国：州の製品含有有害物質規制――トランプ政権下でも州は規制推進路線を維持</t>
  </si>
  <si>
    <t>米国：廃棄物・リサイクル――州の包装材EPR規制拡大、連邦は見通し立たず</t>
  </si>
  <si>
    <t>米国：連邦省エネ・プログラム（製品省エネ）――プログラムの存在を揺るがす激震が現実化</t>
  </si>
  <si>
    <t>米国：エネルギースター・プログラム――転換点：成熟期から廃止の可能性へ</t>
  </si>
  <si>
    <t>米国：大気汚染防止（固定排出源）――トランプ政権の方針「エネルギーは環境に優先する」</t>
  </si>
  <si>
    <t>米国：水――各州でPFAS規制進むも連邦規制は一部撤回か</t>
  </si>
  <si>
    <t>米国：気候変動・クリーンエネルギー政策――トランプ政権発足で180°転換</t>
  </si>
  <si>
    <t>カナダ：化学物質規制――2025年4月以降ニュース0、次のステップへ準備中か？</t>
  </si>
  <si>
    <t>中南米：グリーンカー市場動向――投資は電気自動車製造から充電器へ</t>
  </si>
  <si>
    <t>ブラジル：エネルギー動向―脱炭素化、バイオエネルギー</t>
    <phoneticPr fontId="1"/>
  </si>
  <si>
    <t>中国編 11件 118ページ</t>
    <phoneticPr fontId="1"/>
  </si>
  <si>
    <t>電池（駆動用バッテリー）――火災事故防止に向け駆動用バッテリーの安全要求やメンテナンス品質保証に関する標準を公布</t>
    <phoneticPr fontId="1"/>
  </si>
  <si>
    <t>新エネルギー自動車――アフターサービス</t>
    <phoneticPr fontId="1"/>
  </si>
  <si>
    <t>化学物質――危険化学品安全法の立法動向</t>
  </si>
  <si>
    <t>中国RoHS規制――有害物質含有表示要件標準SJ∕T11364-2024の改正および強制国家標準GB26572の承認待ち稿の公表</t>
  </si>
  <si>
    <t>固形廃棄物関連――リチウムイオン電池用再生原料の輸入許可動向および危険廃棄物管理の強化</t>
  </si>
  <si>
    <t>最新のプラスチック規制動向――再生プラスチックの使用推進における標準体系の構築</t>
  </si>
  <si>
    <t>製品省エネ関連規制――幅広い製品分野においてMEPSの見直し・強化</t>
  </si>
  <si>
    <t>製品設計・ラベル――製品カーボンフットプリントラベル認証試験事業を開始</t>
  </si>
  <si>
    <t>大気汚染防止――各地方政府の大気汚染物質排出削減の対策のまとめ</t>
  </si>
  <si>
    <t>中国：VOC規制の強化：――製品VOC含有規制GB改正の最新動向</t>
  </si>
  <si>
    <t>クリーンエネルギー推進――グリーン電力証書（GEC）を通じて再生可能エネルギーの使用を推進</t>
  </si>
  <si>
    <t>アジア・オセアニア編　10件 87ページ</t>
    <rPh sb="13" eb="14">
      <t>ケン</t>
    </rPh>
    <phoneticPr fontId="1"/>
  </si>
  <si>
    <t>韓国(1)：廃電気電子製品法――全ての廃電気電子製品とプラスチックに対してリサイクル規制を強化へ</t>
  </si>
  <si>
    <t>韓国(2)：自動車関連政策と規制――脱炭素モビリティに向けた制度強化と支援政策</t>
  </si>
  <si>
    <t>韓国(3)：韓国REACH及び化学物質管理法――前政権の緩和政策が新政権でも継続する見込みだが注視が必要</t>
  </si>
  <si>
    <t>台湾(1)：化学物質規制――毒性化学物質の規制対象拡大およびGHS関連国家標準のパープルブック第8版への準拠</t>
  </si>
  <si>
    <t>台湾(2)：製品の省エネ、検査、表示――台湾版RoHS対象製品やカーボンフットプリント対象製品の拡大</t>
  </si>
  <si>
    <t>タイ：労働安全衛生規制の最新動向――労働安全危険評価など</t>
  </si>
  <si>
    <t>インド(1)：新エネルギー車の推進政策――国内のEV製造産業の強化に加え電池やELVなど関連規制も整備</t>
  </si>
  <si>
    <r>
      <rPr>
        <b/>
        <sz val="11"/>
        <color theme="1"/>
        <rFont val="ＭＳ ゴシック"/>
        <family val="3"/>
        <charset val="128"/>
      </rPr>
      <t>インド</t>
    </r>
    <r>
      <rPr>
        <b/>
        <sz val="11"/>
        <color theme="1"/>
        <rFont val="Calibri"/>
        <family val="2"/>
      </rPr>
      <t>(2)</t>
    </r>
    <r>
      <rPr>
        <b/>
        <sz val="11"/>
        <color theme="1"/>
        <rFont val="ＭＳ ゴシック"/>
        <family val="3"/>
        <charset val="128"/>
      </rPr>
      <t>：廃自動車（</t>
    </r>
    <r>
      <rPr>
        <b/>
        <sz val="11"/>
        <color theme="1"/>
        <rFont val="Calibri"/>
        <family val="2"/>
      </rPr>
      <t>ELV</t>
    </r>
    <r>
      <rPr>
        <b/>
        <sz val="11"/>
        <color theme="1"/>
        <rFont val="ＭＳ ゴシック"/>
        <family val="3"/>
        <charset val="128"/>
      </rPr>
      <t>）</t>
    </r>
    <r>
      <rPr>
        <b/>
        <sz val="11"/>
        <color theme="1"/>
        <rFont val="游ゴシック"/>
        <family val="2"/>
        <charset val="128"/>
      </rPr>
      <t>――</t>
    </r>
    <r>
      <rPr>
        <b/>
        <sz val="11"/>
        <color theme="1"/>
        <rFont val="ＭＳ ゴシック"/>
        <family val="3"/>
        <charset val="128"/>
      </rPr>
      <t>自動車メーカーの拡大生産者責任制度開始、廃車処理の本格化へ</t>
    </r>
    <phoneticPr fontId="1"/>
  </si>
  <si>
    <t>マレーシア：省エネ法――工業・商業施設・オフィスビルの省エネ義務化</t>
  </si>
  <si>
    <t>ベトナム(1)：環境保護法を実施するための政令の改正――環境影響評価、EPR規制、POPs規制など多岐にわたる改正</t>
  </si>
  <si>
    <r>
      <t>単号の販売価格：一冊</t>
    </r>
    <r>
      <rPr>
        <sz val="10.5"/>
        <color theme="1"/>
        <rFont val="Century"/>
        <family val="1"/>
      </rPr>
      <t>216,000</t>
    </r>
    <r>
      <rPr>
        <sz val="10.5"/>
        <color theme="1"/>
        <rFont val="ＭＳ 明朝"/>
        <family val="1"/>
        <charset val="128"/>
      </rPr>
      <t>円（</t>
    </r>
    <r>
      <rPr>
        <sz val="10.5"/>
        <color theme="1"/>
        <rFont val="Century"/>
        <family val="1"/>
      </rPr>
      <t xml:space="preserve">6 </t>
    </r>
    <r>
      <rPr>
        <sz val="10.5"/>
        <color theme="1"/>
        <rFont val="ＭＳ 明朝"/>
        <family val="1"/>
        <charset val="128"/>
      </rPr>
      <t>ヶ月ごと発行）</t>
    </r>
    <phoneticPr fontId="1"/>
  </si>
  <si>
    <r>
      <t>年間購読：</t>
    </r>
    <r>
      <rPr>
        <sz val="10.5"/>
        <color theme="1"/>
        <rFont val="Century"/>
        <family val="1"/>
      </rPr>
      <t xml:space="preserve"> 396,000</t>
    </r>
    <r>
      <rPr>
        <sz val="10.5"/>
        <color theme="1"/>
        <rFont val="ＭＳ 明朝"/>
        <family val="1"/>
        <charset val="128"/>
      </rPr>
      <t xml:space="preserve"> 円（年 </t>
    </r>
    <r>
      <rPr>
        <sz val="10.5"/>
        <color theme="1"/>
        <rFont val="Century"/>
        <family val="1"/>
      </rPr>
      <t>2</t>
    </r>
    <r>
      <rPr>
        <sz val="10.5"/>
        <color theme="1"/>
        <rFont val="ＭＳ 明朝"/>
        <family val="1"/>
        <charset val="128"/>
      </rPr>
      <t>回発行）</t>
    </r>
    <phoneticPr fontId="1"/>
  </si>
  <si>
    <t>トレンドレポート2025年前期号・34号お見積り兼購入申込書</t>
    <rPh sb="13" eb="14">
      <t>ゼン</t>
    </rPh>
    <rPh sb="19" eb="20">
      <t>ゴウ</t>
    </rPh>
    <rPh sb="21" eb="23">
      <t>ミツモ</t>
    </rPh>
    <rPh sb="24" eb="25">
      <t>ケン</t>
    </rPh>
    <rPh sb="25" eb="27">
      <t>コウニュウ</t>
    </rPh>
    <rPh sb="27" eb="28">
      <t>モウ</t>
    </rPh>
    <rPh sb="28" eb="29">
      <t>コ</t>
    </rPh>
    <rPh sb="29" eb="30">
      <t>ショ</t>
    </rPh>
    <phoneticPr fontId="1"/>
  </si>
  <si>
    <t>〒170-0005
東京都豊島区南大塚3丁目20-6
VORT大塚ビルFTビル7階
 エンヴィックス有限会社 
適格請求書発行事業者登録番号：T6013302001394
 TEL:03-5928-0180/FAX:03-5928-0184
担当：大野 t.ohno@envix.co.jp
アダムソン k.adamson@envix.co.jp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</si>
</sst>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4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5"/>
      <color theme="1"/>
      <name val="ＭＳ 明朝"/>
      <family val="1"/>
      <charset val="128"/>
    </font>
    <font>
      <sz val="10.5"/>
      <color theme="1"/>
      <name val="Century"/>
      <family val="1"/>
    </font>
    <font>
      <sz val="10.5"/>
      <color theme="1"/>
      <name val="ＭＳ Ｐ明朝"/>
      <family val="1"/>
      <charset val="128"/>
    </font>
    <font>
      <sz val="16"/>
      <color theme="1"/>
      <name val="ＭＳ Ｐゴシック"/>
      <family val="2"/>
      <charset val="128"/>
      <scheme val="minor"/>
    </font>
    <font>
      <sz val="16"/>
      <color theme="1"/>
      <name val="ＭＳ Ｐゴシック"/>
      <family val="3"/>
      <charset val="128"/>
      <scheme val="minor"/>
    </font>
    <font>
      <sz val="20"/>
      <color theme="1"/>
      <name val="ＭＳ Ｐゴシック"/>
      <family val="2"/>
      <charset val="128"/>
      <scheme val="minor"/>
    </font>
    <font>
      <sz val="12"/>
      <color rgb="FF0070C0"/>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sz val="11"/>
      <color rgb="FFFFFF00"/>
      <name val="ＭＳ Ｐゴシック"/>
      <family val="2"/>
      <charset val="128"/>
      <scheme val="minor"/>
    </font>
    <font>
      <sz val="10.5"/>
      <color rgb="FF00B0F0"/>
      <name val="ＭＳ 明朝"/>
      <family val="1"/>
      <charset val="128"/>
    </font>
    <font>
      <sz val="11"/>
      <color rgb="FF00B0F0"/>
      <name val="ＭＳ Ｐゴシック"/>
      <family val="2"/>
      <charset val="128"/>
      <scheme val="minor"/>
    </font>
    <font>
      <sz val="11"/>
      <color rgb="FF0070C0"/>
      <name val="ＭＳ Ｐゴシック"/>
      <family val="2"/>
      <charset val="128"/>
      <scheme val="minor"/>
    </font>
    <font>
      <sz val="11"/>
      <color rgb="FF0070C0"/>
      <name val="ＭＳ Ｐゴシック"/>
      <family val="3"/>
      <charset val="128"/>
      <scheme val="minor"/>
    </font>
    <font>
      <sz val="16"/>
      <color rgb="FFFF0000"/>
      <name val="ＭＳ Ｐゴシック"/>
      <family val="3"/>
      <charset val="128"/>
      <scheme val="minor"/>
    </font>
    <font>
      <sz val="10.5"/>
      <color rgb="FFFF0000"/>
      <name val="Century"/>
      <family val="1"/>
    </font>
    <font>
      <sz val="11"/>
      <color rgb="FFFF0000"/>
      <name val="Century"/>
      <family val="1"/>
    </font>
    <font>
      <sz val="16"/>
      <color rgb="FFFF0000"/>
      <name val="Century"/>
      <family val="1"/>
    </font>
    <font>
      <sz val="14"/>
      <color theme="1"/>
      <name val="ＭＳ Ｐゴシック"/>
      <family val="2"/>
      <charset val="128"/>
      <scheme val="minor"/>
    </font>
    <font>
      <b/>
      <sz val="10.5"/>
      <color theme="1"/>
      <name val="Century"/>
      <family val="1"/>
    </font>
    <font>
      <b/>
      <sz val="10.5"/>
      <color theme="1"/>
      <name val="ＭＳ 明朝"/>
      <family val="1"/>
      <charset val="128"/>
    </font>
    <font>
      <b/>
      <sz val="10"/>
      <color theme="1"/>
      <name val="ＭＳ Ｐゴシック"/>
      <family val="3"/>
      <charset val="128"/>
      <scheme val="minor"/>
    </font>
    <font>
      <b/>
      <sz val="14"/>
      <color theme="1"/>
      <name val="ＭＳ Ｐゴシック"/>
      <family val="3"/>
      <charset val="128"/>
    </font>
    <font>
      <sz val="11"/>
      <color theme="1"/>
      <name val="ＭＳ Ｐゴシック"/>
      <family val="3"/>
      <charset val="128"/>
    </font>
    <font>
      <b/>
      <sz val="12"/>
      <color theme="1"/>
      <name val="ＭＳ Ｐゴシック"/>
      <family val="3"/>
      <charset val="128"/>
    </font>
    <font>
      <sz val="10.5"/>
      <color theme="1"/>
      <name val="ＭＳ Ｐゴシック"/>
      <family val="3"/>
      <charset val="128"/>
    </font>
    <font>
      <sz val="10.5"/>
      <color rgb="FF000000"/>
      <name val="ＭＳ Ｐゴシック"/>
      <family val="3"/>
      <charset val="128"/>
    </font>
    <font>
      <sz val="10.5"/>
      <color rgb="FF0000FF"/>
      <name val="ＭＳ Ｐゴシック"/>
      <family val="3"/>
      <charset val="128"/>
    </font>
    <font>
      <b/>
      <sz val="10.5"/>
      <color theme="1"/>
      <name val="ＭＳ Ｐゴシック"/>
      <family val="3"/>
      <charset val="128"/>
    </font>
    <font>
      <sz val="11"/>
      <color theme="1"/>
      <name val="Calibri"/>
      <family val="3"/>
      <charset val="128"/>
    </font>
    <font>
      <sz val="11"/>
      <color theme="1"/>
      <name val="Calibri"/>
      <family val="2"/>
    </font>
    <font>
      <b/>
      <sz val="11"/>
      <color theme="1"/>
      <name val="Calibri"/>
      <family val="3"/>
      <charset val="128"/>
    </font>
    <font>
      <sz val="11"/>
      <color rgb="FFFF0000"/>
      <name val="Calibri"/>
      <family val="3"/>
      <charset val="128"/>
    </font>
    <font>
      <sz val="10"/>
      <color theme="1"/>
      <name val="MS Mincho"/>
      <family val="1"/>
    </font>
    <font>
      <sz val="11"/>
      <color theme="1"/>
      <name val="MS Mincho"/>
      <family val="1"/>
    </font>
    <font>
      <b/>
      <sz val="10"/>
      <color theme="1"/>
      <name val="MS Mincho"/>
      <family val="1"/>
    </font>
    <font>
      <sz val="10"/>
      <color theme="1"/>
      <name val="MS PGothic"/>
      <family val="3"/>
    </font>
    <font>
      <sz val="11"/>
      <color theme="1"/>
      <name val="MS PGothic"/>
      <family val="3"/>
    </font>
    <font>
      <sz val="10.5"/>
      <color rgb="FFFF0000"/>
      <name val="ＭＳ Ｐゴシック"/>
      <family val="3"/>
      <charset val="128"/>
    </font>
    <font>
      <b/>
      <sz val="11"/>
      <color rgb="FFFF0000"/>
      <name val="Calibri"/>
      <family val="3"/>
      <charset val="128"/>
    </font>
    <font>
      <b/>
      <sz val="11"/>
      <color theme="1"/>
      <name val="ＭＳ ゴシック"/>
      <family val="3"/>
      <charset val="128"/>
    </font>
    <font>
      <b/>
      <sz val="11"/>
      <color theme="1"/>
      <name val="Calibri"/>
      <family val="2"/>
    </font>
    <font>
      <b/>
      <sz val="11"/>
      <color theme="1"/>
      <name val="游ゴシック"/>
      <family val="2"/>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rgb="FF00FF00"/>
      </patternFill>
    </fill>
    <fill>
      <patternFill patternType="solid">
        <fgColor rgb="FFFFFFFF"/>
        <bgColor indexed="64"/>
      </patternFill>
    </fill>
  </fills>
  <borders count="76">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medium">
        <color auto="1"/>
      </right>
      <top style="medium">
        <color rgb="FF000000"/>
      </top>
      <bottom style="medium">
        <color rgb="FF000000"/>
      </bottom>
      <diagonal/>
    </border>
    <border>
      <left/>
      <right style="medium">
        <color auto="1"/>
      </right>
      <top/>
      <bottom style="medium">
        <color auto="1"/>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medium">
        <color rgb="FF000000"/>
      </right>
      <top style="medium">
        <color rgb="FF000000"/>
      </top>
      <bottom style="thin">
        <color rgb="FF000000"/>
      </bottom>
      <diagonal/>
    </border>
    <border>
      <left/>
      <right style="medium">
        <color auto="1"/>
      </right>
      <top style="medium">
        <color rgb="FF000000"/>
      </top>
      <bottom style="medium">
        <color rgb="FF00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medium">
        <color rgb="FF000000"/>
      </top>
      <bottom style="thin">
        <color auto="1"/>
      </bottom>
      <diagonal/>
    </border>
    <border>
      <left style="medium">
        <color auto="1"/>
      </left>
      <right/>
      <top style="thin">
        <color auto="1"/>
      </top>
      <bottom style="medium">
        <color rgb="FF000000"/>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thin">
        <color auto="1"/>
      </left>
      <right style="medium">
        <color rgb="FF000000"/>
      </right>
      <top style="thin">
        <color auto="1"/>
      </top>
      <bottom style="thin">
        <color auto="1"/>
      </bottom>
      <diagonal/>
    </border>
    <border>
      <left style="medium">
        <color auto="1"/>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rgb="FF000000"/>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4">
    <xf numFmtId="0" fontId="0" fillId="0" borderId="0" xfId="0">
      <alignment vertical="center"/>
    </xf>
    <xf numFmtId="0" fontId="2" fillId="0" borderId="0" xfId="1">
      <alignment vertical="center"/>
    </xf>
    <xf numFmtId="0" fontId="0" fillId="0" borderId="23" xfId="0" applyBorder="1">
      <alignment vertical="center"/>
    </xf>
    <xf numFmtId="0" fontId="4" fillId="0" borderId="31" xfId="0" applyFont="1" applyBorder="1" applyAlignment="1">
      <alignment vertical="center" wrapText="1"/>
    </xf>
    <xf numFmtId="0" fontId="3" fillId="0" borderId="32" xfId="0" applyFont="1" applyBorder="1" applyAlignment="1">
      <alignment vertical="center" wrapText="1"/>
    </xf>
    <xf numFmtId="0" fontId="0" fillId="0" borderId="38" xfId="0"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2" borderId="33" xfId="0" applyFill="1" applyBorder="1">
      <alignment vertical="center"/>
    </xf>
    <xf numFmtId="0" fontId="0" fillId="2" borderId="34" xfId="0" applyFill="1" applyBorder="1">
      <alignment vertical="center"/>
    </xf>
    <xf numFmtId="0" fontId="0" fillId="2" borderId="1" xfId="0" applyFill="1" applyBorder="1" applyAlignment="1">
      <alignment vertical="center" wrapText="1"/>
    </xf>
    <xf numFmtId="0" fontId="3" fillId="0" borderId="0" xfId="0" applyFont="1" applyAlignment="1">
      <alignment horizontal="left" vertical="center"/>
    </xf>
    <xf numFmtId="0" fontId="3" fillId="0" borderId="38" xfId="0" applyFont="1" applyBorder="1" applyAlignment="1">
      <alignment horizontal="left" vertical="center"/>
    </xf>
    <xf numFmtId="0" fontId="10" fillId="0" borderId="0" xfId="0" applyFont="1">
      <alignment vertical="center"/>
    </xf>
    <xf numFmtId="0" fontId="11" fillId="0" borderId="0" xfId="0" applyFont="1">
      <alignment vertical="center"/>
    </xf>
    <xf numFmtId="0" fontId="12" fillId="2" borderId="0" xfId="0" applyFont="1" applyFill="1">
      <alignment vertical="center"/>
    </xf>
    <xf numFmtId="0" fontId="13" fillId="0" borderId="0" xfId="0" applyFont="1" applyAlignment="1">
      <alignment horizontal="left" vertical="center"/>
    </xf>
    <xf numFmtId="0" fontId="14" fillId="0" borderId="0" xfId="0" applyFont="1">
      <alignment vertical="center"/>
    </xf>
    <xf numFmtId="0" fontId="21" fillId="0" borderId="1" xfId="0" applyFont="1" applyBorder="1" applyAlignment="1">
      <alignment vertical="center" wrapText="1"/>
    </xf>
    <xf numFmtId="0" fontId="7" fillId="0" borderId="33" xfId="0" applyFont="1" applyBorder="1" applyAlignment="1">
      <alignment horizontal="center" vertical="center"/>
    </xf>
    <xf numFmtId="5" fontId="17" fillId="0" borderId="36" xfId="0" applyNumberFormat="1" applyFont="1" applyBorder="1">
      <alignment vertical="center"/>
    </xf>
    <xf numFmtId="0" fontId="0" fillId="0" borderId="0" xfId="0" applyAlignment="1">
      <alignment horizontal="right" vertical="center"/>
    </xf>
    <xf numFmtId="0" fontId="0" fillId="0" borderId="36" xfId="0" applyBorder="1">
      <alignment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23" fillId="0" borderId="44" xfId="0" applyFont="1" applyBorder="1" applyAlignment="1">
      <alignment vertical="center" wrapText="1"/>
    </xf>
    <xf numFmtId="0" fontId="23" fillId="0" borderId="41" xfId="0" applyFont="1" applyBorder="1" applyAlignment="1">
      <alignment vertical="center" wrapText="1"/>
    </xf>
    <xf numFmtId="0" fontId="23" fillId="0" borderId="45" xfId="0" applyFont="1" applyBorder="1" applyAlignment="1">
      <alignment vertical="center" wrapText="1"/>
    </xf>
    <xf numFmtId="0" fontId="5" fillId="2" borderId="49" xfId="0" applyFont="1" applyFill="1" applyBorder="1" applyAlignment="1">
      <alignment vertical="center" wrapText="1"/>
    </xf>
    <xf numFmtId="5" fontId="4" fillId="0" borderId="49" xfId="0" applyNumberFormat="1" applyFont="1" applyBorder="1" applyAlignment="1">
      <alignment vertical="center" wrapText="1"/>
    </xf>
    <xf numFmtId="5" fontId="4" fillId="0" borderId="50" xfId="0" applyNumberFormat="1" applyFont="1" applyBorder="1" applyAlignment="1">
      <alignment vertical="center" wrapText="1"/>
    </xf>
    <xf numFmtId="0" fontId="5" fillId="2" borderId="6" xfId="0" applyFont="1" applyFill="1" applyBorder="1" applyAlignment="1">
      <alignment vertical="center" wrapText="1"/>
    </xf>
    <xf numFmtId="5" fontId="4" fillId="0" borderId="6" xfId="0" applyNumberFormat="1" applyFont="1" applyBorder="1" applyAlignment="1">
      <alignment vertical="center" wrapText="1"/>
    </xf>
    <xf numFmtId="5" fontId="4" fillId="0" borderId="51" xfId="0" applyNumberFormat="1" applyFont="1" applyBorder="1" applyAlignment="1">
      <alignment vertical="center" wrapText="1"/>
    </xf>
    <xf numFmtId="0" fontId="4" fillId="2" borderId="6" xfId="0" applyFont="1" applyFill="1" applyBorder="1" applyAlignment="1">
      <alignment vertical="center" wrapText="1"/>
    </xf>
    <xf numFmtId="5" fontId="4" fillId="0" borderId="53" xfId="0" applyNumberFormat="1" applyFont="1" applyBorder="1" applyAlignment="1">
      <alignment vertical="center" wrapText="1"/>
    </xf>
    <xf numFmtId="0" fontId="4" fillId="2" borderId="53" xfId="0" applyFont="1" applyFill="1" applyBorder="1" applyAlignment="1">
      <alignment vertical="center" wrapText="1"/>
    </xf>
    <xf numFmtId="5" fontId="4" fillId="0" borderId="54" xfId="0" applyNumberFormat="1" applyFont="1" applyBorder="1" applyAlignment="1">
      <alignment vertical="center" wrapText="1"/>
    </xf>
    <xf numFmtId="0" fontId="22" fillId="0" borderId="41" xfId="0" applyFont="1" applyBorder="1" applyAlignment="1">
      <alignment vertical="center" wrapText="1"/>
    </xf>
    <xf numFmtId="0" fontId="5" fillId="2" borderId="48" xfId="0" applyFont="1" applyFill="1" applyBorder="1" applyAlignment="1">
      <alignment vertical="center" wrapText="1"/>
    </xf>
    <xf numFmtId="0" fontId="5" fillId="2" borderId="5" xfId="0" applyFont="1" applyFill="1" applyBorder="1" applyAlignment="1">
      <alignment vertical="center" wrapText="1"/>
    </xf>
    <xf numFmtId="0" fontId="3" fillId="2" borderId="5" xfId="0" applyFont="1" applyFill="1" applyBorder="1" applyAlignment="1">
      <alignment vertical="center" wrapText="1"/>
    </xf>
    <xf numFmtId="0" fontId="3" fillId="2" borderId="52" xfId="0" applyFont="1" applyFill="1" applyBorder="1" applyAlignment="1">
      <alignment vertical="center" wrapText="1"/>
    </xf>
    <xf numFmtId="0" fontId="0" fillId="0" borderId="0" xfId="0" applyAlignment="1">
      <alignment vertical="center" wrapText="1"/>
    </xf>
    <xf numFmtId="0" fontId="25" fillId="0" borderId="0" xfId="0" applyFont="1">
      <alignment vertical="center"/>
    </xf>
    <xf numFmtId="0" fontId="26" fillId="0" borderId="0" xfId="0" applyFont="1">
      <alignment vertical="center"/>
    </xf>
    <xf numFmtId="0" fontId="26" fillId="0" borderId="0" xfId="0" applyFont="1" applyAlignment="1">
      <alignment horizontal="right" vertical="center"/>
    </xf>
    <xf numFmtId="0" fontId="27" fillId="0" borderId="10" xfId="0" applyFont="1" applyBorder="1" applyAlignment="1">
      <alignment horizontal="left" vertical="center"/>
    </xf>
    <xf numFmtId="0" fontId="26" fillId="0" borderId="13" xfId="0" applyFont="1" applyBorder="1" applyAlignment="1">
      <alignment horizontal="left" vertical="center"/>
    </xf>
    <xf numFmtId="0" fontId="26" fillId="0" borderId="27" xfId="0" applyFont="1" applyBorder="1" applyAlignment="1">
      <alignment vertical="center" wrapText="1"/>
    </xf>
    <xf numFmtId="0" fontId="26" fillId="0" borderId="0" xfId="0" applyFont="1" applyAlignment="1">
      <alignment vertical="center" wrapText="1"/>
    </xf>
    <xf numFmtId="0" fontId="26" fillId="0" borderId="11" xfId="0" applyFont="1" applyBorder="1" applyAlignment="1">
      <alignment vertical="center" wrapText="1"/>
    </xf>
    <xf numFmtId="0" fontId="26" fillId="0" borderId="12" xfId="0" applyFont="1" applyBorder="1">
      <alignment vertical="center"/>
    </xf>
    <xf numFmtId="0" fontId="29" fillId="0" borderId="0" xfId="0" applyFont="1" applyAlignment="1">
      <alignment horizontal="center" vertical="center" wrapText="1"/>
    </xf>
    <xf numFmtId="0" fontId="26" fillId="0" borderId="0" xfId="0" applyFont="1" applyAlignment="1">
      <alignment horizontal="left" vertical="center"/>
    </xf>
    <xf numFmtId="0" fontId="27" fillId="0" borderId="0" xfId="0" applyFont="1" applyAlignment="1">
      <alignment vertical="center" wrapText="1"/>
    </xf>
    <xf numFmtId="0" fontId="30" fillId="0" borderId="0" xfId="0" applyFont="1" applyAlignment="1">
      <alignment vertical="center" wrapText="1"/>
    </xf>
    <xf numFmtId="0" fontId="26" fillId="3" borderId="0" xfId="0" applyFont="1" applyFill="1" applyAlignment="1">
      <alignment horizontal="left" vertical="center"/>
    </xf>
    <xf numFmtId="0" fontId="28" fillId="0" borderId="0" xfId="0" applyFont="1" applyAlignment="1">
      <alignment vertical="center" wrapText="1"/>
    </xf>
    <xf numFmtId="0" fontId="29" fillId="0" borderId="0" xfId="0" applyFont="1" applyAlignment="1">
      <alignment horizontal="justify" vertical="center" wrapText="1"/>
    </xf>
    <xf numFmtId="0" fontId="26" fillId="0" borderId="57" xfId="0" applyFont="1" applyBorder="1" applyAlignment="1">
      <alignment horizontal="left" vertical="center"/>
    </xf>
    <xf numFmtId="0" fontId="26" fillId="0" borderId="58" xfId="0" applyFont="1" applyBorder="1" applyAlignment="1">
      <alignment vertical="center" wrapText="1"/>
    </xf>
    <xf numFmtId="0" fontId="26" fillId="0" borderId="11" xfId="0" applyFont="1" applyBorder="1" applyAlignment="1">
      <alignment horizontal="left" vertical="center"/>
    </xf>
    <xf numFmtId="0" fontId="26" fillId="4" borderId="55" xfId="0" applyFont="1" applyFill="1" applyBorder="1" applyAlignment="1">
      <alignment horizontal="center" vertical="center" wrapText="1"/>
    </xf>
    <xf numFmtId="0" fontId="26" fillId="0" borderId="56" xfId="0" applyFont="1" applyBorder="1" applyAlignment="1">
      <alignment horizontal="center" vertical="center" wrapText="1"/>
    </xf>
    <xf numFmtId="0" fontId="28" fillId="0" borderId="6" xfId="0" applyFont="1" applyBorder="1" applyAlignment="1">
      <alignment horizontal="justify" vertical="center"/>
    </xf>
    <xf numFmtId="0" fontId="32" fillId="0" borderId="6" xfId="0" applyFont="1" applyBorder="1" applyAlignment="1">
      <alignment vertical="center" wrapText="1"/>
    </xf>
    <xf numFmtId="0" fontId="34" fillId="0" borderId="6" xfId="0" applyFont="1" applyBorder="1" applyAlignment="1">
      <alignment vertical="center" wrapText="1"/>
    </xf>
    <xf numFmtId="0" fontId="28" fillId="0" borderId="63" xfId="0" applyFont="1" applyBorder="1" applyAlignment="1">
      <alignment horizontal="justify" vertical="center"/>
    </xf>
    <xf numFmtId="0" fontId="32" fillId="0" borderId="63" xfId="0" applyFont="1" applyBorder="1" applyAlignment="1">
      <alignment vertical="center" wrapText="1"/>
    </xf>
    <xf numFmtId="0" fontId="26" fillId="4" borderId="64" xfId="0" applyFont="1" applyFill="1" applyBorder="1" applyAlignment="1">
      <alignment horizontal="center" vertical="center" wrapText="1"/>
    </xf>
    <xf numFmtId="0" fontId="28" fillId="0" borderId="3" xfId="0" applyFont="1" applyBorder="1" applyAlignment="1">
      <alignment horizontal="justify" vertical="center"/>
    </xf>
    <xf numFmtId="0" fontId="26" fillId="0" borderId="4" xfId="0" applyFont="1" applyBorder="1">
      <alignment vertical="center"/>
    </xf>
    <xf numFmtId="0" fontId="26" fillId="4" borderId="65" xfId="0" applyFont="1" applyFill="1" applyBorder="1" applyAlignment="1">
      <alignment horizontal="center" vertical="center" wrapText="1"/>
    </xf>
    <xf numFmtId="0" fontId="26" fillId="0" borderId="7" xfId="0" applyFont="1" applyBorder="1">
      <alignment vertical="center"/>
    </xf>
    <xf numFmtId="0" fontId="26" fillId="4" borderId="66" xfId="0" applyFont="1" applyFill="1" applyBorder="1" applyAlignment="1">
      <alignment horizontal="center" vertical="center" wrapText="1"/>
    </xf>
    <xf numFmtId="0" fontId="28" fillId="0" borderId="67" xfId="0" applyFont="1" applyBorder="1" applyAlignment="1">
      <alignment horizontal="justify" vertical="center"/>
    </xf>
    <xf numFmtId="0" fontId="26" fillId="0" borderId="9" xfId="0" applyFont="1" applyBorder="1">
      <alignment vertical="center"/>
    </xf>
    <xf numFmtId="0" fontId="32" fillId="0" borderId="39" xfId="0" applyFont="1" applyBorder="1" applyAlignment="1">
      <alignment vertical="center" wrapText="1"/>
    </xf>
    <xf numFmtId="0" fontId="32" fillId="0" borderId="68" xfId="0" applyFont="1" applyBorder="1" applyAlignment="1">
      <alignment vertical="center" wrapText="1"/>
    </xf>
    <xf numFmtId="0" fontId="33" fillId="0" borderId="68" xfId="0" applyFont="1" applyBorder="1" applyAlignment="1">
      <alignment vertical="center" wrapText="1"/>
    </xf>
    <xf numFmtId="0" fontId="34" fillId="0" borderId="68" xfId="0" applyFont="1" applyBorder="1" applyAlignment="1">
      <alignment vertical="center" wrapText="1"/>
    </xf>
    <xf numFmtId="0" fontId="35" fillId="0" borderId="68" xfId="0" applyFont="1" applyBorder="1" applyAlignment="1">
      <alignment vertical="center" wrapText="1"/>
    </xf>
    <xf numFmtId="0" fontId="32" fillId="0" borderId="40" xfId="0" applyFont="1" applyBorder="1" applyAlignment="1">
      <alignment vertical="center" wrapText="1"/>
    </xf>
    <xf numFmtId="0" fontId="26" fillId="0" borderId="69" xfId="0" applyFont="1" applyBorder="1">
      <alignment vertical="center"/>
    </xf>
    <xf numFmtId="0" fontId="26" fillId="0" borderId="70" xfId="0" applyFont="1" applyBorder="1">
      <alignment vertical="center"/>
    </xf>
    <xf numFmtId="0" fontId="27" fillId="0" borderId="71" xfId="0" applyFont="1" applyBorder="1" applyAlignment="1">
      <alignment horizontal="left" vertical="center"/>
    </xf>
    <xf numFmtId="0" fontId="26" fillId="0" borderId="72" xfId="0" applyFont="1" applyBorder="1">
      <alignment vertical="center"/>
    </xf>
    <xf numFmtId="0" fontId="36" fillId="0" borderId="6" xfId="0" applyFont="1" applyBorder="1" applyAlignment="1">
      <alignment vertical="center" wrapText="1"/>
    </xf>
    <xf numFmtId="0" fontId="38" fillId="0" borderId="6" xfId="0" applyFont="1" applyBorder="1" applyAlignment="1">
      <alignment vertical="center" wrapText="1"/>
    </xf>
    <xf numFmtId="0" fontId="36" fillId="5" borderId="6" xfId="0" applyFont="1" applyFill="1" applyBorder="1" applyAlignment="1">
      <alignment vertical="center" wrapText="1"/>
    </xf>
    <xf numFmtId="0" fontId="26" fillId="4" borderId="2" xfId="0" applyFont="1" applyFill="1" applyBorder="1" applyAlignment="1">
      <alignment horizontal="center" vertical="center" wrapText="1"/>
    </xf>
    <xf numFmtId="0" fontId="36" fillId="0" borderId="3" xfId="0" applyFont="1" applyBorder="1" applyAlignment="1">
      <alignment vertical="center" wrapText="1"/>
    </xf>
    <xf numFmtId="0" fontId="37" fillId="0" borderId="4" xfId="0" applyFont="1" applyBorder="1" applyAlignment="1">
      <alignment horizontal="right" vertical="center" wrapText="1"/>
    </xf>
    <xf numFmtId="0" fontId="26" fillId="4" borderId="5" xfId="0" applyFont="1" applyFill="1" applyBorder="1" applyAlignment="1">
      <alignment horizontal="center" vertical="center" wrapText="1"/>
    </xf>
    <xf numFmtId="0" fontId="37" fillId="0" borderId="7" xfId="0" applyFont="1" applyBorder="1" applyAlignment="1">
      <alignment horizontal="right" vertical="center" wrapText="1"/>
    </xf>
    <xf numFmtId="0" fontId="37" fillId="5" borderId="7" xfId="0" applyFont="1" applyFill="1" applyBorder="1" applyAlignment="1">
      <alignment horizontal="right" vertical="center" wrapText="1"/>
    </xf>
    <xf numFmtId="0" fontId="26" fillId="4" borderId="8" xfId="0" applyFont="1" applyFill="1" applyBorder="1" applyAlignment="1">
      <alignment horizontal="center" vertical="center" wrapText="1"/>
    </xf>
    <xf numFmtId="0" fontId="37" fillId="0" borderId="67" xfId="0" applyFont="1" applyBorder="1" applyAlignment="1">
      <alignment vertical="center" wrapText="1"/>
    </xf>
    <xf numFmtId="0" fontId="37" fillId="0" borderId="9" xfId="0" applyFont="1" applyBorder="1" applyAlignment="1">
      <alignment horizontal="right" vertical="center" wrapText="1"/>
    </xf>
    <xf numFmtId="0" fontId="39" fillId="0" borderId="6" xfId="0" applyFont="1" applyBorder="1" applyAlignment="1">
      <alignment vertical="center" wrapText="1"/>
    </xf>
    <xf numFmtId="0" fontId="26" fillId="4" borderId="73" xfId="0" applyFont="1" applyFill="1" applyBorder="1" applyAlignment="1">
      <alignment horizontal="center" vertical="center" wrapText="1"/>
    </xf>
    <xf numFmtId="0" fontId="39" fillId="0" borderId="63" xfId="0" applyFont="1" applyBorder="1" applyAlignment="1">
      <alignment vertical="center" wrapText="1"/>
    </xf>
    <xf numFmtId="0" fontId="40" fillId="0" borderId="74" xfId="0" applyFont="1" applyBorder="1" applyAlignment="1">
      <alignment horizontal="right" vertical="center" wrapText="1"/>
    </xf>
    <xf numFmtId="0" fontId="26" fillId="4" borderId="75" xfId="0" applyFont="1" applyFill="1" applyBorder="1" applyAlignment="1">
      <alignment horizontal="center" vertical="center" wrapText="1"/>
    </xf>
    <xf numFmtId="0" fontId="28" fillId="0" borderId="21" xfId="0" applyFont="1" applyBorder="1" applyAlignment="1">
      <alignment horizontal="justify" vertical="center"/>
    </xf>
    <xf numFmtId="0" fontId="39" fillId="0" borderId="21" xfId="0" applyFont="1" applyBorder="1" applyAlignment="1">
      <alignment vertical="center" wrapText="1"/>
    </xf>
    <xf numFmtId="0" fontId="40" fillId="0" borderId="37" xfId="0" applyFont="1" applyBorder="1" applyAlignment="1">
      <alignment horizontal="right" vertical="center" wrapText="1"/>
    </xf>
    <xf numFmtId="0" fontId="41" fillId="0" borderId="6" xfId="0" applyFont="1" applyBorder="1" applyAlignment="1">
      <alignment horizontal="justify" vertical="center"/>
    </xf>
    <xf numFmtId="0" fontId="31" fillId="0" borderId="6" xfId="0" applyFont="1" applyBorder="1" applyAlignment="1">
      <alignment horizontal="justify" vertical="center"/>
    </xf>
    <xf numFmtId="0" fontId="41" fillId="0" borderId="63" xfId="0" applyFont="1" applyBorder="1" applyAlignment="1">
      <alignment horizontal="justify" vertical="center"/>
    </xf>
    <xf numFmtId="0" fontId="26" fillId="0" borderId="74" xfId="0" applyFont="1" applyBorder="1">
      <alignment vertical="center"/>
    </xf>
    <xf numFmtId="0" fontId="41" fillId="0" borderId="21" xfId="0" applyFont="1" applyBorder="1" applyAlignment="1">
      <alignment horizontal="justify" vertical="center"/>
    </xf>
    <xf numFmtId="0" fontId="26" fillId="0" borderId="37" xfId="0" applyFont="1" applyBorder="1">
      <alignment vertical="center"/>
    </xf>
    <xf numFmtId="0" fontId="42" fillId="0" borderId="6" xfId="0" applyFont="1" applyBorder="1" applyAlignment="1">
      <alignment vertical="center" wrapText="1"/>
    </xf>
    <xf numFmtId="0" fontId="32" fillId="0" borderId="21" xfId="0" applyFont="1" applyBorder="1" applyAlignment="1">
      <alignment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41" xfId="0" applyFill="1" applyBorder="1" applyAlignment="1">
      <alignment horizontal="center" vertical="center"/>
    </xf>
    <xf numFmtId="0" fontId="0" fillId="2" borderId="43" xfId="0" applyFill="1" applyBorder="1" applyAlignment="1">
      <alignment horizontal="center" vertical="center"/>
    </xf>
    <xf numFmtId="0" fontId="0" fillId="2" borderId="42" xfId="0" applyFill="1" applyBorder="1" applyAlignment="1">
      <alignment horizontal="center" vertical="center"/>
    </xf>
    <xf numFmtId="0" fontId="0" fillId="2" borderId="14"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5" fontId="20" fillId="0" borderId="35" xfId="0" applyNumberFormat="1" applyFont="1" applyBorder="1" applyAlignment="1">
      <alignment horizontal="center" vertical="center"/>
    </xf>
    <xf numFmtId="5" fontId="20" fillId="0" borderId="28" xfId="0" applyNumberFormat="1" applyFont="1" applyBorder="1" applyAlignment="1">
      <alignment horizontal="center" vertical="center"/>
    </xf>
    <xf numFmtId="5" fontId="20" fillId="0" borderId="29" xfId="0" applyNumberFormat="1" applyFont="1" applyBorder="1" applyAlignment="1">
      <alignment horizontal="center" vertical="center"/>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5" fontId="18" fillId="0" borderId="18" xfId="0" applyNumberFormat="1" applyFont="1" applyBorder="1" applyAlignment="1">
      <alignment horizontal="center" vertical="center" wrapText="1"/>
    </xf>
    <xf numFmtId="5" fontId="18" fillId="0" borderId="19" xfId="0" applyNumberFormat="1" applyFont="1" applyBorder="1" applyAlignment="1">
      <alignment horizontal="center" vertical="center" wrapText="1"/>
    </xf>
    <xf numFmtId="5" fontId="18" fillId="0" borderId="22"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5" fillId="2" borderId="1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right" vertical="top" wrapText="1"/>
    </xf>
    <xf numFmtId="0" fontId="0" fillId="0" borderId="0" xfId="0" applyAlignment="1">
      <alignment horizontal="right" vertical="top"/>
    </xf>
    <xf numFmtId="0" fontId="0" fillId="0" borderId="34" xfId="0" applyBorder="1" applyAlignment="1">
      <alignment horizontal="left" vertical="top"/>
    </xf>
    <xf numFmtId="5" fontId="19" fillId="0" borderId="24" xfId="0" applyNumberFormat="1" applyFont="1" applyBorder="1" applyAlignment="1">
      <alignment horizontal="center" vertical="center"/>
    </xf>
    <xf numFmtId="5" fontId="19" fillId="0" borderId="25" xfId="0" applyNumberFormat="1" applyFont="1" applyBorder="1" applyAlignment="1">
      <alignment horizontal="center" vertical="center"/>
    </xf>
    <xf numFmtId="5" fontId="19" fillId="0" borderId="26" xfId="0" applyNumberFormat="1" applyFont="1" applyBorder="1" applyAlignment="1">
      <alignment horizontal="center" vertical="center"/>
    </xf>
    <xf numFmtId="0" fontId="0" fillId="0" borderId="28" xfId="0" applyBorder="1" applyAlignment="1">
      <alignment horizontal="center" vertical="center"/>
    </xf>
    <xf numFmtId="5" fontId="19" fillId="0" borderId="27" xfId="0" applyNumberFormat="1" applyFont="1" applyBorder="1" applyAlignment="1">
      <alignment horizontal="left" vertical="center" wrapText="1"/>
    </xf>
    <xf numFmtId="0" fontId="19" fillId="0" borderId="29" xfId="0" applyFont="1" applyBorder="1" applyAlignment="1">
      <alignment horizontal="left" vertical="center" wrapText="1"/>
    </xf>
    <xf numFmtId="0" fontId="15" fillId="2" borderId="59"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3" fillId="0" borderId="30"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37" xfId="0" applyFont="1" applyBorder="1" applyAlignment="1">
      <alignment horizontal="lef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0" fillId="2" borderId="1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0" borderId="1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6" fillId="0" borderId="2" xfId="0" applyFont="1" applyBorder="1" applyAlignment="1">
      <alignment horizontal="center" vertical="center"/>
    </xf>
    <xf numFmtId="0" fontId="7" fillId="0" borderId="39" xfId="0" applyFont="1" applyBorder="1" applyAlignment="1">
      <alignment horizontal="center" vertical="center"/>
    </xf>
    <xf numFmtId="0" fontId="7" fillId="0" borderId="8" xfId="0" applyFont="1" applyBorder="1" applyAlignment="1">
      <alignment horizontal="center" vertical="center"/>
    </xf>
    <xf numFmtId="0" fontId="7" fillId="0" borderId="40"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27"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act@envix.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4"/>
  <sheetViews>
    <sheetView tabSelected="1" topLeftCell="A14" zoomScale="115" zoomScaleNormal="115" workbookViewId="0">
      <selection activeCell="L26" sqref="L26"/>
    </sheetView>
  </sheetViews>
  <sheetFormatPr defaultRowHeight="13.5"/>
  <cols>
    <col min="2" max="2" width="17.5" customWidth="1"/>
    <col min="6" max="6" width="12.125" customWidth="1"/>
    <col min="7" max="8" width="7.875" customWidth="1"/>
  </cols>
  <sheetData>
    <row r="1" spans="1:8" ht="18.75">
      <c r="A1" s="14" t="s">
        <v>107</v>
      </c>
    </row>
    <row r="2" spans="1:8" ht="18.75">
      <c r="A2" s="14"/>
      <c r="E2" s="144" t="s">
        <v>108</v>
      </c>
      <c r="F2" s="145"/>
      <c r="G2" s="145"/>
      <c r="H2" s="145"/>
    </row>
    <row r="3" spans="1:8" ht="18.75">
      <c r="A3" s="14"/>
      <c r="E3" s="145"/>
      <c r="F3" s="145"/>
      <c r="G3" s="145"/>
      <c r="H3" s="145"/>
    </row>
    <row r="4" spans="1:8" ht="91.5" customHeight="1">
      <c r="A4" s="14"/>
      <c r="E4" s="145"/>
      <c r="F4" s="145"/>
      <c r="G4" s="145"/>
      <c r="H4" s="145"/>
    </row>
    <row r="5" spans="1:8">
      <c r="B5" t="s">
        <v>38</v>
      </c>
    </row>
    <row r="6" spans="1:8" ht="14.25" thickBot="1">
      <c r="B6" s="1" t="s">
        <v>37</v>
      </c>
    </row>
    <row r="7" spans="1:8" ht="14.25" thickBot="1">
      <c r="A7" s="172" t="s">
        <v>0</v>
      </c>
      <c r="B7" s="119"/>
      <c r="C7" s="117" t="s">
        <v>1</v>
      </c>
      <c r="D7" s="118"/>
      <c r="E7" s="118"/>
      <c r="F7" s="118"/>
      <c r="G7" s="118"/>
      <c r="H7" s="119"/>
    </row>
    <row r="8" spans="1:8">
      <c r="A8" s="126" t="s">
        <v>16</v>
      </c>
      <c r="B8" s="127"/>
      <c r="C8" s="169" t="s">
        <v>29</v>
      </c>
      <c r="D8" s="170"/>
      <c r="E8" s="170"/>
      <c r="F8" s="170"/>
      <c r="G8" s="170"/>
      <c r="H8" s="171"/>
    </row>
    <row r="9" spans="1:8">
      <c r="A9" s="142" t="s">
        <v>3</v>
      </c>
      <c r="B9" s="143"/>
      <c r="C9" s="123"/>
      <c r="D9" s="124"/>
      <c r="E9" s="124"/>
      <c r="F9" s="124"/>
      <c r="G9" s="124"/>
      <c r="H9" s="125"/>
    </row>
    <row r="10" spans="1:8">
      <c r="A10" s="142" t="s">
        <v>4</v>
      </c>
      <c r="B10" s="143"/>
      <c r="C10" s="123"/>
      <c r="D10" s="124"/>
      <c r="E10" s="124"/>
      <c r="F10" s="124"/>
      <c r="G10" s="124"/>
      <c r="H10" s="125"/>
    </row>
    <row r="11" spans="1:8">
      <c r="A11" s="173" t="s">
        <v>2</v>
      </c>
      <c r="B11" s="174"/>
      <c r="C11" s="120"/>
      <c r="D11" s="121"/>
      <c r="E11" s="121"/>
      <c r="F11" s="121"/>
      <c r="G11" s="121"/>
      <c r="H11" s="122"/>
    </row>
    <row r="12" spans="1:8">
      <c r="A12" s="142" t="s">
        <v>5</v>
      </c>
      <c r="B12" s="143"/>
      <c r="C12" s="123"/>
      <c r="D12" s="124"/>
      <c r="E12" s="124"/>
      <c r="F12" s="124"/>
      <c r="G12" s="124"/>
      <c r="H12" s="125"/>
    </row>
    <row r="13" spans="1:8">
      <c r="A13" s="142" t="s">
        <v>15</v>
      </c>
      <c r="B13" s="143"/>
      <c r="C13" s="123"/>
      <c r="D13" s="124"/>
      <c r="E13" s="124"/>
      <c r="F13" s="124"/>
      <c r="G13" s="124"/>
      <c r="H13" s="125"/>
    </row>
    <row r="14" spans="1:8" ht="41.25" customHeight="1">
      <c r="A14" s="137" t="s">
        <v>13</v>
      </c>
      <c r="B14" s="138"/>
      <c r="C14" s="139" t="s">
        <v>31</v>
      </c>
      <c r="D14" s="140"/>
      <c r="E14" s="140"/>
      <c r="F14" s="140"/>
      <c r="G14" s="140"/>
      <c r="H14" s="141"/>
    </row>
    <row r="15" spans="1:8" ht="41.25" customHeight="1" thickBot="1">
      <c r="A15" s="165" t="s">
        <v>42</v>
      </c>
      <c r="B15" s="166"/>
      <c r="C15" s="153" t="s">
        <v>43</v>
      </c>
      <c r="D15" s="154"/>
      <c r="E15" s="154"/>
      <c r="F15" s="154"/>
      <c r="G15" s="154"/>
      <c r="H15" s="155"/>
    </row>
    <row r="17" spans="1:8" s="15" customFormat="1" ht="18.75">
      <c r="A17" s="14" t="s">
        <v>6</v>
      </c>
      <c r="F17" s="167"/>
      <c r="G17" s="168"/>
      <c r="H17" s="168"/>
    </row>
    <row r="18" spans="1:8" ht="14.25" thickBot="1">
      <c r="A18" s="16" t="s">
        <v>14</v>
      </c>
      <c r="B18" s="18" t="s">
        <v>17</v>
      </c>
    </row>
    <row r="19" spans="1:8" ht="27.75" thickBot="1">
      <c r="A19" s="11" t="s">
        <v>7</v>
      </c>
      <c r="B19" s="117" t="s">
        <v>6</v>
      </c>
      <c r="C19" s="118"/>
      <c r="D19" s="118"/>
      <c r="E19" s="118"/>
      <c r="F19" s="118"/>
      <c r="G19" s="118"/>
      <c r="H19" s="119"/>
    </row>
    <row r="20" spans="1:8">
      <c r="A20" s="9"/>
      <c r="B20" s="156" t="s">
        <v>106</v>
      </c>
      <c r="C20" s="157"/>
      <c r="D20" s="157"/>
      <c r="E20" s="157"/>
      <c r="F20" s="157"/>
      <c r="G20" s="157"/>
      <c r="H20" s="158"/>
    </row>
    <row r="21" spans="1:8">
      <c r="A21" s="10"/>
      <c r="B21" s="159" t="s">
        <v>105</v>
      </c>
      <c r="C21" s="160"/>
      <c r="D21" s="160"/>
      <c r="E21" s="160"/>
      <c r="F21" s="160"/>
      <c r="G21" s="160"/>
      <c r="H21" s="161"/>
    </row>
    <row r="22" spans="1:8">
      <c r="A22" s="146"/>
      <c r="B22" s="162" t="s">
        <v>8</v>
      </c>
      <c r="C22" s="163"/>
      <c r="D22" s="163"/>
      <c r="E22" s="163"/>
      <c r="F22" s="163"/>
      <c r="G22" s="163"/>
      <c r="H22" s="164"/>
    </row>
    <row r="23" spans="1:8" ht="14.25" thickBot="1">
      <c r="A23" s="146"/>
      <c r="B23" s="12"/>
      <c r="C23" s="17" t="s">
        <v>18</v>
      </c>
      <c r="D23" s="12"/>
      <c r="E23" s="12"/>
      <c r="F23" s="12"/>
      <c r="G23" s="12"/>
      <c r="H23" s="13"/>
    </row>
    <row r="24" spans="1:8" ht="14.25" thickBot="1">
      <c r="A24" s="146"/>
      <c r="B24" s="3"/>
      <c r="C24" s="131" t="s">
        <v>9</v>
      </c>
      <c r="D24" s="132"/>
      <c r="E24" s="132" t="s">
        <v>10</v>
      </c>
      <c r="F24" s="133"/>
      <c r="H24" s="5"/>
    </row>
    <row r="25" spans="1:8">
      <c r="A25" s="146"/>
      <c r="B25" s="26" t="s">
        <v>33</v>
      </c>
      <c r="C25" s="40"/>
      <c r="D25" s="30">
        <v>24000</v>
      </c>
      <c r="E25" s="29"/>
      <c r="F25" s="31">
        <v>42000</v>
      </c>
      <c r="H25" s="5"/>
    </row>
    <row r="26" spans="1:8">
      <c r="A26" s="146"/>
      <c r="B26" s="39" t="s">
        <v>41</v>
      </c>
      <c r="C26" s="41"/>
      <c r="D26" s="33">
        <v>96000</v>
      </c>
      <c r="E26" s="32"/>
      <c r="F26" s="34">
        <v>168000</v>
      </c>
      <c r="H26" s="5"/>
    </row>
    <row r="27" spans="1:8">
      <c r="A27" s="146"/>
      <c r="B27" s="27" t="s">
        <v>34</v>
      </c>
      <c r="C27" s="42"/>
      <c r="D27" s="33">
        <v>96000</v>
      </c>
      <c r="E27" s="35"/>
      <c r="F27" s="34">
        <v>168000</v>
      </c>
      <c r="H27" s="5"/>
    </row>
    <row r="28" spans="1:8">
      <c r="A28" s="146"/>
      <c r="B28" s="27" t="s">
        <v>35</v>
      </c>
      <c r="C28" s="42"/>
      <c r="D28" s="33">
        <v>24000</v>
      </c>
      <c r="E28" s="32"/>
      <c r="F28" s="34">
        <v>42000</v>
      </c>
      <c r="H28" s="5"/>
    </row>
    <row r="29" spans="1:8">
      <c r="A29" s="146"/>
      <c r="B29" s="27" t="s">
        <v>26</v>
      </c>
      <c r="C29" s="42"/>
      <c r="D29" s="33">
        <v>96000</v>
      </c>
      <c r="E29" s="35"/>
      <c r="F29" s="34">
        <v>168000</v>
      </c>
      <c r="H29" s="5"/>
    </row>
    <row r="30" spans="1:8" ht="26.25" thickBot="1">
      <c r="A30" s="146"/>
      <c r="B30" s="28" t="s">
        <v>36</v>
      </c>
      <c r="C30" s="43"/>
      <c r="D30" s="36">
        <v>96000</v>
      </c>
      <c r="E30" s="37"/>
      <c r="F30" s="38">
        <v>168000</v>
      </c>
      <c r="H30" s="5"/>
    </row>
    <row r="31" spans="1:8" ht="14.25" thickBot="1">
      <c r="A31" s="146"/>
      <c r="B31" s="4" t="s">
        <v>19</v>
      </c>
      <c r="C31" s="134">
        <f>IF(C25="○", D25, 0)+IF(C26="○", D26, 0)+IF(C27="○", D27, 0)+IF(C29="○", D29, 0)+IF(C30="○", D30, 0)+IF(C28="○",D28, 0)</f>
        <v>0</v>
      </c>
      <c r="D31" s="135"/>
      <c r="E31" s="135">
        <f>IF(E25="○", F25, 0)+IF(E26="○", F26, 0)+IF(E27="○", F27, 0)+IF(E29="○", F29, 0)+IF(E30="○", F30, 0)+IF(E28="○",F28, 0)</f>
        <v>0</v>
      </c>
      <c r="F31" s="136"/>
      <c r="H31" s="5"/>
    </row>
    <row r="32" spans="1:8" ht="15" thickBot="1">
      <c r="A32" s="146"/>
      <c r="B32" s="2" t="s">
        <v>20</v>
      </c>
      <c r="C32" s="147">
        <f>C31+E31</f>
        <v>0</v>
      </c>
      <c r="D32" s="148"/>
      <c r="E32" s="148"/>
      <c r="F32" s="149"/>
      <c r="H32" s="5"/>
    </row>
    <row r="33" spans="1:8" ht="40.9" customHeight="1" thickBot="1">
      <c r="A33" s="23"/>
      <c r="B33" s="150" t="s">
        <v>32</v>
      </c>
      <c r="C33" s="150"/>
      <c r="D33" s="150"/>
      <c r="E33" s="150"/>
      <c r="F33" s="117"/>
      <c r="G33" s="151" t="str">
        <f>テーマ毎購入!D4</f>
        <v>5レポート以上選択してください。</v>
      </c>
      <c r="H33" s="152"/>
    </row>
    <row r="34" spans="1:8" ht="51" customHeight="1" thickBot="1">
      <c r="A34" s="19" t="s">
        <v>21</v>
      </c>
      <c r="B34" s="128">
        <f>IF(A20="○",396000, 0)+IF(A21="○", 216000, 0)+C32+IF(G33="5レポート以上選択してください。",0,G33)</f>
        <v>0</v>
      </c>
      <c r="C34" s="129"/>
      <c r="D34" s="129"/>
      <c r="E34" s="129"/>
      <c r="F34" s="129"/>
      <c r="G34" s="129"/>
      <c r="H34" s="130"/>
    </row>
  </sheetData>
  <mergeCells count="33">
    <mergeCell ref="E2:H4"/>
    <mergeCell ref="A22:A32"/>
    <mergeCell ref="C32:F32"/>
    <mergeCell ref="B33:F33"/>
    <mergeCell ref="G33:H33"/>
    <mergeCell ref="C15:H15"/>
    <mergeCell ref="B20:H20"/>
    <mergeCell ref="B21:H21"/>
    <mergeCell ref="B22:H22"/>
    <mergeCell ref="B19:H19"/>
    <mergeCell ref="A15:B15"/>
    <mergeCell ref="F17:H17"/>
    <mergeCell ref="C13:H13"/>
    <mergeCell ref="C8:H8"/>
    <mergeCell ref="A7:B7"/>
    <mergeCell ref="A11:B11"/>
    <mergeCell ref="A8:B8"/>
    <mergeCell ref="B34:H34"/>
    <mergeCell ref="C24:D24"/>
    <mergeCell ref="E24:F24"/>
    <mergeCell ref="C31:D31"/>
    <mergeCell ref="E31:F31"/>
    <mergeCell ref="A14:B14"/>
    <mergeCell ref="C14:H14"/>
    <mergeCell ref="A9:B9"/>
    <mergeCell ref="A10:B10"/>
    <mergeCell ref="A12:B12"/>
    <mergeCell ref="A13:B13"/>
    <mergeCell ref="C7:H7"/>
    <mergeCell ref="C11:H11"/>
    <mergeCell ref="C9:H9"/>
    <mergeCell ref="C10:H10"/>
    <mergeCell ref="C12:H12"/>
  </mergeCells>
  <phoneticPr fontId="1"/>
  <dataValidations count="1">
    <dataValidation type="list" allowBlank="1" showInputMessage="1" showErrorMessage="1" sqref="E25:E30 A33 A20:A21 C25:C30" xr:uid="{00000000-0002-0000-0000-000000000000}">
      <formula1>$A$18</formula1>
    </dataValidation>
  </dataValidations>
  <hyperlinks>
    <hyperlink ref="B6" r:id="rId1" xr:uid="{00000000-0004-0000-00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79"/>
  <sheetViews>
    <sheetView zoomScaleNormal="100" workbookViewId="0">
      <pane ySplit="5" topLeftCell="A33" activePane="bottomLeft" state="frozen"/>
      <selection pane="bottomLeft" activeCell="B43" sqref="B43"/>
    </sheetView>
  </sheetViews>
  <sheetFormatPr defaultRowHeight="13.5"/>
  <cols>
    <col min="1" max="1" width="10.375" customWidth="1"/>
    <col min="2" max="2" width="7" customWidth="1"/>
    <col min="3" max="3" width="4.875" customWidth="1"/>
    <col min="4" max="4" width="56" customWidth="1"/>
    <col min="5" max="5" width="9" style="22" customWidth="1"/>
    <col min="6" max="6" width="9" hidden="1" customWidth="1"/>
    <col min="7" max="7" width="9" customWidth="1"/>
    <col min="14" max="14" width="46.5" customWidth="1"/>
    <col min="17" max="17" width="9" customWidth="1"/>
  </cols>
  <sheetData>
    <row r="1" spans="1:8" ht="42" customHeight="1">
      <c r="A1" s="7" t="s">
        <v>47</v>
      </c>
    </row>
    <row r="2" spans="1:8" ht="15" thickBot="1">
      <c r="A2" s="8" t="s">
        <v>28</v>
      </c>
    </row>
    <row r="3" spans="1:8" s="6" customFormat="1" ht="18.75">
      <c r="A3" s="175" t="s">
        <v>12</v>
      </c>
      <c r="B3" s="176"/>
      <c r="C3" s="24"/>
      <c r="D3" s="20">
        <f>SUM(F9:F85)</f>
        <v>0</v>
      </c>
      <c r="E3" s="22"/>
      <c r="F3" t="s">
        <v>24</v>
      </c>
      <c r="G3"/>
      <c r="H3"/>
    </row>
    <row r="4" spans="1:8" s="6" customFormat="1" ht="19.5" thickBot="1">
      <c r="A4" s="177" t="s">
        <v>11</v>
      </c>
      <c r="B4" s="178"/>
      <c r="C4" s="25"/>
      <c r="D4" s="21" t="str">
        <f>IF(D3&lt;5,"5レポート以上選択してください。",IF(D3&lt;20,D3*8400,20*8400+(D3-20)*7200))</f>
        <v>5レポート以上選択してください。</v>
      </c>
      <c r="E4" s="22"/>
      <c r="F4"/>
      <c r="G4"/>
      <c r="H4"/>
    </row>
    <row r="6" spans="1:8">
      <c r="D6" t="s">
        <v>39</v>
      </c>
    </row>
    <row r="7" spans="1:8" ht="18" thickBot="1">
      <c r="A7" s="45" t="s">
        <v>30</v>
      </c>
      <c r="B7" s="45" t="s">
        <v>46</v>
      </c>
      <c r="C7" s="46"/>
      <c r="D7" s="46"/>
      <c r="E7" s="47"/>
    </row>
    <row r="8" spans="1:8" ht="15" thickBot="1">
      <c r="A8" s="46"/>
      <c r="B8" s="48" t="s">
        <v>27</v>
      </c>
      <c r="C8" s="63" t="s">
        <v>25</v>
      </c>
      <c r="D8" s="50" t="s">
        <v>22</v>
      </c>
      <c r="E8" s="53" t="s">
        <v>23</v>
      </c>
    </row>
    <row r="9" spans="1:8" s="44" customFormat="1" ht="14.25" thickBot="1">
      <c r="A9" s="51"/>
      <c r="B9" s="64"/>
      <c r="C9" s="65">
        <v>1</v>
      </c>
      <c r="D9" t="s">
        <v>45</v>
      </c>
      <c r="E9" s="85">
        <v>4</v>
      </c>
      <c r="F9" s="44">
        <f t="shared" ref="F9" si="0">IF(B9="○",1,0)</f>
        <v>0</v>
      </c>
    </row>
    <row r="10" spans="1:8" ht="19.5" customHeight="1" thickBot="1">
      <c r="A10" s="46"/>
      <c r="B10" s="179" t="s">
        <v>40</v>
      </c>
      <c r="C10" s="180"/>
      <c r="D10" s="183"/>
      <c r="E10" s="53">
        <f>SUM(E9:E9)</f>
        <v>4</v>
      </c>
    </row>
    <row r="11" spans="1:8" ht="18" thickBot="1">
      <c r="A11" s="45" t="s">
        <v>48</v>
      </c>
      <c r="B11" s="45"/>
      <c r="C11" s="46"/>
      <c r="D11" s="46"/>
      <c r="E11" s="47"/>
    </row>
    <row r="12" spans="1:8" ht="15" thickBot="1">
      <c r="A12" s="46"/>
      <c r="B12" s="48" t="s">
        <v>27</v>
      </c>
      <c r="C12" s="49" t="s">
        <v>25</v>
      </c>
      <c r="D12" s="50" t="s">
        <v>22</v>
      </c>
      <c r="E12" s="53" t="s">
        <v>23</v>
      </c>
    </row>
    <row r="13" spans="1:8" ht="30">
      <c r="A13" s="46"/>
      <c r="B13" s="71"/>
      <c r="C13" s="72">
        <v>1</v>
      </c>
      <c r="D13" s="79" t="s">
        <v>49</v>
      </c>
      <c r="E13" s="73">
        <v>12</v>
      </c>
      <c r="F13">
        <f t="shared" ref="F13:F30" si="1">IF(B13="○",1,0)</f>
        <v>0</v>
      </c>
    </row>
    <row r="14" spans="1:8" ht="30">
      <c r="A14" s="46"/>
      <c r="B14" s="74"/>
      <c r="C14" s="66">
        <v>2</v>
      </c>
      <c r="D14" s="80" t="s">
        <v>50</v>
      </c>
      <c r="E14" s="75">
        <v>9</v>
      </c>
      <c r="F14">
        <f t="shared" si="1"/>
        <v>0</v>
      </c>
    </row>
    <row r="15" spans="1:8" ht="30">
      <c r="A15" s="46"/>
      <c r="B15" s="74"/>
      <c r="C15" s="66">
        <v>3</v>
      </c>
      <c r="D15" s="81" t="s">
        <v>51</v>
      </c>
      <c r="E15" s="75">
        <v>7</v>
      </c>
      <c r="F15">
        <f t="shared" si="1"/>
        <v>0</v>
      </c>
    </row>
    <row r="16" spans="1:8" ht="30">
      <c r="A16" s="46"/>
      <c r="B16" s="74"/>
      <c r="C16" s="66">
        <v>4</v>
      </c>
      <c r="D16" s="81" t="s">
        <v>52</v>
      </c>
      <c r="E16" s="75">
        <v>22</v>
      </c>
      <c r="F16">
        <f>IF(B16="○",1,0)</f>
        <v>0</v>
      </c>
    </row>
    <row r="17" spans="1:6" ht="30">
      <c r="A17" s="46"/>
      <c r="B17" s="74"/>
      <c r="C17" s="66">
        <v>5</v>
      </c>
      <c r="D17" s="81" t="s">
        <v>53</v>
      </c>
      <c r="E17" s="75">
        <v>23</v>
      </c>
      <c r="F17">
        <f t="shared" si="1"/>
        <v>0</v>
      </c>
    </row>
    <row r="18" spans="1:6" ht="15">
      <c r="A18" s="46"/>
      <c r="B18" s="74"/>
      <c r="C18" s="66">
        <v>6</v>
      </c>
      <c r="D18" s="81" t="s">
        <v>54</v>
      </c>
      <c r="E18" s="75">
        <v>11</v>
      </c>
      <c r="F18">
        <f t="shared" si="1"/>
        <v>0</v>
      </c>
    </row>
    <row r="19" spans="1:6" ht="15">
      <c r="A19" s="46"/>
      <c r="B19" s="74"/>
      <c r="C19" s="66">
        <v>7</v>
      </c>
      <c r="D19" s="81" t="s">
        <v>55</v>
      </c>
      <c r="E19" s="75">
        <v>11</v>
      </c>
      <c r="F19">
        <f t="shared" si="1"/>
        <v>0</v>
      </c>
    </row>
    <row r="20" spans="1:6" ht="27.75" customHeight="1">
      <c r="A20" s="46"/>
      <c r="B20" s="74"/>
      <c r="C20" s="66">
        <v>8</v>
      </c>
      <c r="D20" s="80" t="s">
        <v>56</v>
      </c>
      <c r="E20" s="75">
        <v>14</v>
      </c>
      <c r="F20">
        <f t="shared" si="1"/>
        <v>0</v>
      </c>
    </row>
    <row r="21" spans="1:6" ht="30">
      <c r="A21" s="46"/>
      <c r="B21" s="74"/>
      <c r="C21" s="66">
        <v>9</v>
      </c>
      <c r="D21" s="80" t="s">
        <v>57</v>
      </c>
      <c r="E21" s="75">
        <v>10</v>
      </c>
      <c r="F21">
        <f t="shared" si="1"/>
        <v>0</v>
      </c>
    </row>
    <row r="22" spans="1:6" ht="43.5" customHeight="1">
      <c r="A22" s="46"/>
      <c r="B22" s="74"/>
      <c r="C22" s="66">
        <v>10</v>
      </c>
      <c r="D22" s="80" t="s">
        <v>58</v>
      </c>
      <c r="E22" s="75">
        <v>11</v>
      </c>
      <c r="F22">
        <f t="shared" si="1"/>
        <v>0</v>
      </c>
    </row>
    <row r="23" spans="1:6" ht="30">
      <c r="A23" s="46"/>
      <c r="B23" s="74"/>
      <c r="C23" s="66">
        <v>11</v>
      </c>
      <c r="D23" s="82" t="s">
        <v>59</v>
      </c>
      <c r="E23" s="75">
        <v>10</v>
      </c>
      <c r="F23">
        <f t="shared" si="1"/>
        <v>0</v>
      </c>
    </row>
    <row r="24" spans="1:6" ht="15">
      <c r="A24" s="46"/>
      <c r="B24" s="74"/>
      <c r="C24" s="66">
        <v>12</v>
      </c>
      <c r="D24" s="83" t="s">
        <v>60</v>
      </c>
      <c r="E24" s="75">
        <v>14</v>
      </c>
      <c r="F24">
        <f t="shared" si="1"/>
        <v>0</v>
      </c>
    </row>
    <row r="25" spans="1:6" ht="30">
      <c r="A25" s="46"/>
      <c r="B25" s="74"/>
      <c r="C25" s="66">
        <v>13</v>
      </c>
      <c r="D25" s="81" t="s">
        <v>61</v>
      </c>
      <c r="E25" s="75">
        <v>8</v>
      </c>
      <c r="F25">
        <f t="shared" ref="F25:F26" si="2">IF(B25="○",1,0)</f>
        <v>0</v>
      </c>
    </row>
    <row r="26" spans="1:6" ht="30">
      <c r="A26" s="46"/>
      <c r="B26" s="74"/>
      <c r="C26" s="66">
        <v>14</v>
      </c>
      <c r="D26" s="80" t="s">
        <v>62</v>
      </c>
      <c r="E26" s="75">
        <v>9</v>
      </c>
      <c r="F26">
        <f t="shared" si="2"/>
        <v>0</v>
      </c>
    </row>
    <row r="27" spans="1:6" ht="30">
      <c r="A27" s="46"/>
      <c r="B27" s="74"/>
      <c r="C27" s="66">
        <v>15</v>
      </c>
      <c r="D27" s="80" t="s">
        <v>63</v>
      </c>
      <c r="E27" s="75">
        <v>9</v>
      </c>
      <c r="F27">
        <f t="shared" si="1"/>
        <v>0</v>
      </c>
    </row>
    <row r="28" spans="1:6" ht="30">
      <c r="A28" s="46"/>
      <c r="B28" s="74"/>
      <c r="C28" s="66">
        <v>16</v>
      </c>
      <c r="D28" s="82" t="s">
        <v>64</v>
      </c>
      <c r="E28" s="75">
        <v>18</v>
      </c>
      <c r="F28">
        <f t="shared" ref="F28" si="3">IF(B28="○",1,0)</f>
        <v>0</v>
      </c>
    </row>
    <row r="29" spans="1:6" ht="30">
      <c r="A29" s="46"/>
      <c r="B29" s="74"/>
      <c r="C29" s="66">
        <v>17</v>
      </c>
      <c r="D29" s="80" t="s">
        <v>65</v>
      </c>
      <c r="E29" s="75">
        <v>7</v>
      </c>
      <c r="F29">
        <f t="shared" ref="F29" si="4">IF(B29="○",1,0)</f>
        <v>0</v>
      </c>
    </row>
    <row r="30" spans="1:6" ht="30.75" thickBot="1">
      <c r="A30" s="46"/>
      <c r="B30" s="76"/>
      <c r="C30" s="77">
        <v>18</v>
      </c>
      <c r="D30" s="84" t="s">
        <v>66</v>
      </c>
      <c r="E30" s="78">
        <v>9</v>
      </c>
      <c r="F30">
        <f t="shared" si="1"/>
        <v>0</v>
      </c>
    </row>
    <row r="31" spans="1:6" ht="14.25" thickBot="1">
      <c r="A31" s="46"/>
      <c r="B31" s="181" t="s">
        <v>40</v>
      </c>
      <c r="C31" s="181"/>
      <c r="D31" s="182"/>
      <c r="E31" s="86">
        <f>SUM(E13:E30)</f>
        <v>214</v>
      </c>
    </row>
    <row r="32" spans="1:6">
      <c r="A32" s="46"/>
      <c r="B32" s="54"/>
      <c r="C32" s="54"/>
      <c r="D32" s="54"/>
      <c r="E32" s="46"/>
    </row>
    <row r="33" spans="1:6" ht="18" thickBot="1">
      <c r="A33" s="45" t="s">
        <v>67</v>
      </c>
      <c r="B33" s="55"/>
      <c r="C33" s="55"/>
      <c r="D33" s="56"/>
      <c r="E33" s="46"/>
    </row>
    <row r="34" spans="1:6" ht="15" thickBot="1">
      <c r="A34" s="46"/>
      <c r="B34" s="87" t="s">
        <v>27</v>
      </c>
      <c r="C34" s="61" t="s">
        <v>25</v>
      </c>
      <c r="D34" s="62" t="s">
        <v>22</v>
      </c>
      <c r="E34" s="88" t="s">
        <v>23</v>
      </c>
    </row>
    <row r="35" spans="1:6" ht="29.25" customHeight="1">
      <c r="A35" s="46"/>
      <c r="B35" s="92"/>
      <c r="C35" s="72">
        <v>1</v>
      </c>
      <c r="D35" s="93" t="s">
        <v>68</v>
      </c>
      <c r="E35" s="94">
        <v>8</v>
      </c>
      <c r="F35">
        <f t="shared" ref="F35:F45" si="5">IF(B35="○",1,0)</f>
        <v>0</v>
      </c>
    </row>
    <row r="36" spans="1:6" ht="24">
      <c r="A36" s="46"/>
      <c r="B36" s="95"/>
      <c r="C36" s="66">
        <v>2</v>
      </c>
      <c r="D36" s="89" t="s">
        <v>69</v>
      </c>
      <c r="E36" s="96">
        <v>8</v>
      </c>
      <c r="F36">
        <f t="shared" si="5"/>
        <v>0</v>
      </c>
    </row>
    <row r="37" spans="1:6" ht="24">
      <c r="A37" s="46"/>
      <c r="B37" s="95"/>
      <c r="C37" s="66">
        <v>3</v>
      </c>
      <c r="D37" s="89" t="s">
        <v>70</v>
      </c>
      <c r="E37" s="96">
        <v>12</v>
      </c>
      <c r="F37">
        <f t="shared" si="5"/>
        <v>0</v>
      </c>
    </row>
    <row r="38" spans="1:6" ht="24">
      <c r="A38" s="46"/>
      <c r="B38" s="95"/>
      <c r="C38" s="66">
        <v>4</v>
      </c>
      <c r="D38" s="90" t="s">
        <v>71</v>
      </c>
      <c r="E38" s="96">
        <v>18</v>
      </c>
      <c r="F38">
        <f t="shared" si="5"/>
        <v>0</v>
      </c>
    </row>
    <row r="39" spans="1:6" ht="24">
      <c r="A39" s="46"/>
      <c r="B39" s="95"/>
      <c r="C39" s="66">
        <v>5</v>
      </c>
      <c r="D39" s="89" t="s">
        <v>72</v>
      </c>
      <c r="E39" s="96">
        <v>16</v>
      </c>
      <c r="F39">
        <f t="shared" si="5"/>
        <v>0</v>
      </c>
    </row>
    <row r="40" spans="1:6" ht="24">
      <c r="A40" s="46"/>
      <c r="B40" s="95"/>
      <c r="C40" s="66">
        <v>6</v>
      </c>
      <c r="D40" s="91" t="s">
        <v>73</v>
      </c>
      <c r="E40" s="97">
        <v>13</v>
      </c>
      <c r="F40">
        <f t="shared" si="5"/>
        <v>0</v>
      </c>
    </row>
    <row r="41" spans="1:6" ht="24">
      <c r="A41" s="46"/>
      <c r="B41" s="95"/>
      <c r="C41" s="66">
        <v>7</v>
      </c>
      <c r="D41" s="90" t="s">
        <v>74</v>
      </c>
      <c r="E41" s="96">
        <v>15</v>
      </c>
      <c r="F41">
        <f t="shared" si="5"/>
        <v>0</v>
      </c>
    </row>
    <row r="42" spans="1:6" ht="24">
      <c r="A42" s="46"/>
      <c r="B42" s="95"/>
      <c r="C42" s="66">
        <v>8</v>
      </c>
      <c r="D42" s="89" t="s">
        <v>75</v>
      </c>
      <c r="E42" s="96">
        <v>15</v>
      </c>
      <c r="F42">
        <f t="shared" ref="F42" si="6">IF(B42="○",1,0)</f>
        <v>0</v>
      </c>
    </row>
    <row r="43" spans="1:6" ht="24">
      <c r="A43" s="46"/>
      <c r="B43" s="95"/>
      <c r="C43" s="66">
        <v>9</v>
      </c>
      <c r="D43" s="89" t="s">
        <v>76</v>
      </c>
      <c r="E43" s="96">
        <v>13</v>
      </c>
      <c r="F43">
        <f t="shared" ref="F43" si="7">IF(B43="○",1,0)</f>
        <v>0</v>
      </c>
    </row>
    <row r="44" spans="1:6">
      <c r="A44" s="46"/>
      <c r="B44" s="95"/>
      <c r="C44" s="66">
        <v>10</v>
      </c>
      <c r="D44" s="89" t="s">
        <v>77</v>
      </c>
      <c r="E44" s="96">
        <v>14</v>
      </c>
      <c r="F44">
        <f t="shared" si="5"/>
        <v>0</v>
      </c>
    </row>
    <row r="45" spans="1:6" ht="24">
      <c r="A45" s="46"/>
      <c r="B45" s="95"/>
      <c r="C45" s="66">
        <v>11</v>
      </c>
      <c r="D45" s="90" t="s">
        <v>78</v>
      </c>
      <c r="E45" s="96">
        <v>13</v>
      </c>
      <c r="F45">
        <f t="shared" si="5"/>
        <v>0</v>
      </c>
    </row>
    <row r="46" spans="1:6" ht="27.75" thickBot="1">
      <c r="A46" s="46"/>
      <c r="B46" s="98"/>
      <c r="C46" s="77">
        <v>12</v>
      </c>
      <c r="D46" s="99" t="s">
        <v>79</v>
      </c>
      <c r="E46" s="100">
        <v>13</v>
      </c>
      <c r="F46">
        <f t="shared" ref="F46" si="8">IF(B46="○",1,0)</f>
        <v>0</v>
      </c>
    </row>
    <row r="47" spans="1:6" ht="14.25" thickBot="1">
      <c r="A47" s="46"/>
      <c r="B47" s="181" t="s">
        <v>40</v>
      </c>
      <c r="C47" s="181"/>
      <c r="D47" s="182"/>
      <c r="E47" s="86">
        <f>SUM(E35:E46)</f>
        <v>158</v>
      </c>
    </row>
    <row r="48" spans="1:6" ht="18" thickBot="1">
      <c r="A48" s="45" t="s">
        <v>44</v>
      </c>
      <c r="B48" s="55"/>
      <c r="C48" s="55"/>
      <c r="D48" s="57"/>
      <c r="E48" s="46"/>
    </row>
    <row r="49" spans="1:6" ht="15" thickBot="1">
      <c r="A49" s="46"/>
      <c r="B49" s="48" t="s">
        <v>27</v>
      </c>
      <c r="C49" s="63"/>
      <c r="D49" s="52"/>
      <c r="E49" s="53" t="s">
        <v>23</v>
      </c>
    </row>
    <row r="50" spans="1:6">
      <c r="A50" s="46"/>
      <c r="B50" s="102"/>
      <c r="C50" s="69">
        <v>1</v>
      </c>
      <c r="D50" s="103" t="s">
        <v>80</v>
      </c>
      <c r="E50" s="104">
        <v>5</v>
      </c>
      <c r="F50">
        <f t="shared" ref="F50" si="9">IF(B50="○",1,0)</f>
        <v>0</v>
      </c>
    </row>
    <row r="51" spans="1:6" ht="14.25" thickBot="1">
      <c r="A51" s="46"/>
      <c r="B51" s="105"/>
      <c r="C51" s="106">
        <v>2</v>
      </c>
      <c r="D51" s="107" t="s">
        <v>81</v>
      </c>
      <c r="E51" s="108">
        <v>10</v>
      </c>
      <c r="F51">
        <f t="shared" ref="F51" si="10">IF(B51="○",1,0)</f>
        <v>0</v>
      </c>
    </row>
    <row r="52" spans="1:6" ht="14.25" thickBot="1">
      <c r="A52" s="46"/>
      <c r="B52" s="179" t="s">
        <v>40</v>
      </c>
      <c r="C52" s="180"/>
      <c r="D52" s="180"/>
      <c r="E52" s="53">
        <f>SUM(E50:E51)</f>
        <v>15</v>
      </c>
    </row>
    <row r="53" spans="1:6" ht="18" thickBot="1">
      <c r="A53" s="45" t="s">
        <v>82</v>
      </c>
      <c r="B53" s="58"/>
      <c r="C53" s="45"/>
      <c r="D53" s="59"/>
      <c r="E53" s="46"/>
    </row>
    <row r="54" spans="1:6" ht="15" thickBot="1">
      <c r="A54" s="46"/>
      <c r="B54" s="48" t="s">
        <v>27</v>
      </c>
      <c r="C54" s="63"/>
      <c r="D54" s="52" t="s">
        <v>22</v>
      </c>
      <c r="E54" s="53" t="s">
        <v>23</v>
      </c>
    </row>
    <row r="55" spans="1:6" ht="25.5">
      <c r="A55" s="46"/>
      <c r="B55" s="102"/>
      <c r="C55" s="69">
        <v>1</v>
      </c>
      <c r="D55" s="111" t="s">
        <v>83</v>
      </c>
      <c r="E55" s="112">
        <v>9</v>
      </c>
      <c r="F55">
        <f t="shared" ref="F55:F62" si="11">IF(B55="○",1,0)</f>
        <v>0</v>
      </c>
    </row>
    <row r="56" spans="1:6">
      <c r="A56" s="46"/>
      <c r="B56" s="95"/>
      <c r="C56" s="66">
        <v>2</v>
      </c>
      <c r="D56" s="109" t="s">
        <v>84</v>
      </c>
      <c r="E56" s="75">
        <v>11</v>
      </c>
      <c r="F56">
        <f t="shared" si="11"/>
        <v>0</v>
      </c>
    </row>
    <row r="57" spans="1:6">
      <c r="A57" s="46"/>
      <c r="B57" s="95"/>
      <c r="C57" s="66">
        <v>3</v>
      </c>
      <c r="D57" s="110" t="s">
        <v>85</v>
      </c>
      <c r="E57" s="75">
        <v>14</v>
      </c>
      <c r="F57">
        <f t="shared" si="11"/>
        <v>0</v>
      </c>
    </row>
    <row r="58" spans="1:6" ht="25.5">
      <c r="A58" s="46"/>
      <c r="B58" s="95"/>
      <c r="C58" s="66">
        <v>4</v>
      </c>
      <c r="D58" s="110" t="s">
        <v>86</v>
      </c>
      <c r="E58" s="75">
        <v>12</v>
      </c>
      <c r="F58">
        <f t="shared" si="11"/>
        <v>0</v>
      </c>
    </row>
    <row r="59" spans="1:6" ht="25.5">
      <c r="A59" s="46"/>
      <c r="B59" s="95"/>
      <c r="C59" s="66">
        <v>5</v>
      </c>
      <c r="D59" s="66" t="s">
        <v>87</v>
      </c>
      <c r="E59" s="75">
        <v>10</v>
      </c>
      <c r="F59">
        <f t="shared" si="11"/>
        <v>0</v>
      </c>
    </row>
    <row r="60" spans="1:6" ht="25.5">
      <c r="A60" s="46"/>
      <c r="B60" s="95"/>
      <c r="C60" s="66">
        <v>6</v>
      </c>
      <c r="D60" s="66" t="s">
        <v>88</v>
      </c>
      <c r="E60" s="75">
        <v>11</v>
      </c>
      <c r="F60">
        <f t="shared" si="11"/>
        <v>0</v>
      </c>
    </row>
    <row r="61" spans="1:6">
      <c r="A61" s="46"/>
      <c r="B61" s="95"/>
      <c r="C61" s="66">
        <v>7</v>
      </c>
      <c r="D61" s="66" t="s">
        <v>89</v>
      </c>
      <c r="E61" s="75">
        <v>11</v>
      </c>
      <c r="F61">
        <f t="shared" si="11"/>
        <v>0</v>
      </c>
    </row>
    <row r="62" spans="1:6" ht="25.5">
      <c r="A62" s="46"/>
      <c r="B62" s="95"/>
      <c r="C62" s="66">
        <v>8</v>
      </c>
      <c r="D62" s="110" t="s">
        <v>90</v>
      </c>
      <c r="E62" s="75">
        <v>12</v>
      </c>
      <c r="F62">
        <f t="shared" si="11"/>
        <v>0</v>
      </c>
    </row>
    <row r="63" spans="1:6">
      <c r="A63" s="46"/>
      <c r="B63" s="95"/>
      <c r="C63" s="66">
        <v>9</v>
      </c>
      <c r="D63" s="66" t="s">
        <v>91</v>
      </c>
      <c r="E63" s="75">
        <v>9</v>
      </c>
      <c r="F63">
        <f t="shared" ref="F63" si="12">IF(B63="○",1,0)</f>
        <v>0</v>
      </c>
    </row>
    <row r="64" spans="1:6">
      <c r="A64" s="46"/>
      <c r="B64" s="95"/>
      <c r="C64" s="66">
        <v>10</v>
      </c>
      <c r="D64" s="109" t="s">
        <v>92</v>
      </c>
      <c r="E64" s="75">
        <v>10</v>
      </c>
      <c r="F64">
        <f t="shared" ref="F64" si="13">IF(B64="○",1,0)</f>
        <v>0</v>
      </c>
    </row>
    <row r="65" spans="1:6" ht="26.25" thickBot="1">
      <c r="A65" s="46"/>
      <c r="B65" s="105"/>
      <c r="C65" s="106">
        <v>12</v>
      </c>
      <c r="D65" s="113" t="s">
        <v>93</v>
      </c>
      <c r="E65" s="114">
        <v>9</v>
      </c>
      <c r="F65">
        <f>IF(B65="○",1,0)</f>
        <v>0</v>
      </c>
    </row>
    <row r="66" spans="1:6" ht="14.25" thickBot="1">
      <c r="A66" s="46"/>
      <c r="B66" s="179" t="s">
        <v>40</v>
      </c>
      <c r="C66" s="180"/>
      <c r="D66" s="180"/>
      <c r="E66" s="53">
        <f>SUM(E55:E65)</f>
        <v>118</v>
      </c>
    </row>
    <row r="67" spans="1:6" ht="18" thickBot="1">
      <c r="A67" s="45" t="s">
        <v>94</v>
      </c>
      <c r="B67" s="55"/>
      <c r="C67" s="55"/>
      <c r="D67" s="60"/>
      <c r="E67" s="46"/>
    </row>
    <row r="68" spans="1:6" ht="15" thickBot="1">
      <c r="A68" s="46"/>
      <c r="B68" s="48" t="s">
        <v>27</v>
      </c>
      <c r="C68" s="63" t="s">
        <v>25</v>
      </c>
      <c r="D68" s="52" t="s">
        <v>22</v>
      </c>
      <c r="E68" s="53" t="s">
        <v>23</v>
      </c>
    </row>
    <row r="69" spans="1:6" ht="30">
      <c r="A69" s="46"/>
      <c r="B69" s="102"/>
      <c r="C69" s="69">
        <v>1</v>
      </c>
      <c r="D69" s="70" t="s">
        <v>95</v>
      </c>
      <c r="E69" s="112">
        <v>6</v>
      </c>
      <c r="F69">
        <f t="shared" ref="F69:F73" si="14">IF(B69="○",1,0)</f>
        <v>0</v>
      </c>
    </row>
    <row r="70" spans="1:6" ht="30">
      <c r="A70" s="46"/>
      <c r="B70" s="95"/>
      <c r="C70" s="66">
        <v>2</v>
      </c>
      <c r="D70" s="67" t="s">
        <v>96</v>
      </c>
      <c r="E70" s="75">
        <v>10</v>
      </c>
      <c r="F70">
        <f t="shared" si="14"/>
        <v>0</v>
      </c>
    </row>
    <row r="71" spans="1:6" ht="30">
      <c r="A71" s="46"/>
      <c r="B71" s="95"/>
      <c r="C71" s="66">
        <v>3</v>
      </c>
      <c r="D71" s="67" t="s">
        <v>97</v>
      </c>
      <c r="E71" s="75">
        <v>6</v>
      </c>
      <c r="F71">
        <f t="shared" si="14"/>
        <v>0</v>
      </c>
    </row>
    <row r="72" spans="1:6" ht="30">
      <c r="A72" s="46"/>
      <c r="B72" s="95"/>
      <c r="C72" s="66">
        <v>4</v>
      </c>
      <c r="D72" s="115" t="s">
        <v>98</v>
      </c>
      <c r="E72" s="75">
        <v>11</v>
      </c>
      <c r="F72">
        <f t="shared" si="14"/>
        <v>0</v>
      </c>
    </row>
    <row r="73" spans="1:6" ht="30">
      <c r="A73" s="46"/>
      <c r="B73" s="95"/>
      <c r="C73" s="66">
        <v>5</v>
      </c>
      <c r="D73" s="67" t="s">
        <v>99</v>
      </c>
      <c r="E73" s="75">
        <v>10</v>
      </c>
      <c r="F73">
        <f t="shared" si="14"/>
        <v>0</v>
      </c>
    </row>
    <row r="74" spans="1:6" ht="30">
      <c r="A74" s="46"/>
      <c r="B74" s="95"/>
      <c r="C74" s="66">
        <v>6</v>
      </c>
      <c r="D74" s="67" t="s">
        <v>100</v>
      </c>
      <c r="E74" s="75">
        <v>6</v>
      </c>
      <c r="F74">
        <f t="shared" ref="F74:F77" si="15">IF(B74="○",1,0)</f>
        <v>0</v>
      </c>
    </row>
    <row r="75" spans="1:6" ht="24">
      <c r="A75" s="46"/>
      <c r="B75" s="95"/>
      <c r="C75" s="66">
        <v>7</v>
      </c>
      <c r="D75" s="101" t="s">
        <v>101</v>
      </c>
      <c r="E75" s="75">
        <v>16</v>
      </c>
      <c r="F75">
        <f t="shared" si="15"/>
        <v>0</v>
      </c>
    </row>
    <row r="76" spans="1:6" ht="31.5">
      <c r="A76" s="46"/>
      <c r="B76" s="95"/>
      <c r="C76" s="66">
        <v>8</v>
      </c>
      <c r="D76" s="68" t="s">
        <v>102</v>
      </c>
      <c r="E76" s="75">
        <v>6</v>
      </c>
      <c r="F76">
        <f t="shared" ref="F76" si="16">IF(B76="○",1,0)</f>
        <v>0</v>
      </c>
    </row>
    <row r="77" spans="1:6" ht="30">
      <c r="A77" s="46"/>
      <c r="B77" s="95"/>
      <c r="C77" s="66">
        <v>8</v>
      </c>
      <c r="D77" s="68" t="s">
        <v>103</v>
      </c>
      <c r="E77" s="75">
        <v>9</v>
      </c>
      <c r="F77">
        <f t="shared" si="15"/>
        <v>0</v>
      </c>
    </row>
    <row r="78" spans="1:6" ht="30.75" thickBot="1">
      <c r="A78" s="46"/>
      <c r="B78" s="105"/>
      <c r="C78" s="106">
        <v>8</v>
      </c>
      <c r="D78" s="116" t="s">
        <v>104</v>
      </c>
      <c r="E78" s="114">
        <v>7</v>
      </c>
      <c r="F78">
        <f t="shared" ref="F78" si="17">IF(B78="○",1,0)</f>
        <v>0</v>
      </c>
    </row>
    <row r="79" spans="1:6" ht="14.25" thickBot="1">
      <c r="A79" s="46"/>
      <c r="B79" s="179" t="s">
        <v>40</v>
      </c>
      <c r="C79" s="180"/>
      <c r="D79" s="180"/>
      <c r="E79" s="53">
        <f>SUM(E69:E78)</f>
        <v>87</v>
      </c>
    </row>
  </sheetData>
  <mergeCells count="8">
    <mergeCell ref="A3:B3"/>
    <mergeCell ref="A4:B4"/>
    <mergeCell ref="B66:D66"/>
    <mergeCell ref="B79:D79"/>
    <mergeCell ref="B52:D52"/>
    <mergeCell ref="B47:D47"/>
    <mergeCell ref="B31:D31"/>
    <mergeCell ref="B10:D10"/>
  </mergeCells>
  <phoneticPr fontId="1"/>
  <dataValidations count="1">
    <dataValidation type="list" allowBlank="1" showInputMessage="1" showErrorMessage="1" sqref="B53:B65 B11:B30 B9 B48:B51 B33:B46 B67:B78" xr:uid="{00000000-0002-0000-0100-000000000000}">
      <formula1>$F$3</formula1>
    </dataValidation>
  </dataValidations>
  <pageMargins left="0.7" right="0.7" top="0.75" bottom="0.75" header="0.3" footer="0.3"/>
  <pageSetup paperSize="9" orientation="portrait" cellComments="asDisplayed"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申し込み書兼御購読金額お見積もり</vt:lpstr>
      <vt:lpstr>テーマ毎購入</vt:lpstr>
      <vt:lpstr>テーマ毎購入!_Toc498415316</vt:lpstr>
      <vt:lpstr>テーマ毎購入!_Toc498415318</vt:lpstr>
      <vt:lpstr>テーマ毎購入!Print_Area</vt:lpstr>
      <vt:lpstr>申し込み書兼御購読金額お見積もり!Print_Area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Gyotoku</dc:creator>
  <cp:lastModifiedBy>Kyoko K Adamson</cp:lastModifiedBy>
  <cp:lastPrinted>2019-06-13T03:19:14Z</cp:lastPrinted>
  <dcterms:created xsi:type="dcterms:W3CDTF">2017-12-15T05:33:29Z</dcterms:created>
  <dcterms:modified xsi:type="dcterms:W3CDTF">2025-06-30T01:02:42Z</dcterms:modified>
</cp:coreProperties>
</file>