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G:\共有ドライブ\Shareドライブ\02.基幹サービス\02トレンドレポート\工事中　トレンドレポート2024年後期号(第33号)\工事中案内書\"/>
    </mc:Choice>
  </mc:AlternateContent>
  <xr:revisionPtr revIDLastSave="0" documentId="13_ncr:1_{436D1145-2A54-4540-868A-FA6AFA6CF189}" xr6:coauthVersionLast="47" xr6:coauthVersionMax="47" xr10:uidLastSave="{00000000-0000-0000-0000-000000000000}"/>
  <bookViews>
    <workbookView xWindow="-120" yWindow="-120" windowWidth="29040" windowHeight="15720" activeTab="1" xr2:uid="{00000000-000D-0000-FFFF-FFFF00000000}"/>
  </bookViews>
  <sheets>
    <sheet name="申し込み書兼御購読金額お見積もり" sheetId="1" r:id="rId1"/>
    <sheet name="テーマ毎購入" sheetId="2" r:id="rId2"/>
  </sheets>
  <definedNames>
    <definedName name="_Toc498415316" localSheetId="1">テーマ毎購入!$A$12</definedName>
    <definedName name="_Toc498415317" localSheetId="1">テーマ毎購入!#REF!</definedName>
    <definedName name="_Toc498415318" localSheetId="1">テーマ毎購入!$A$53</definedName>
    <definedName name="_Toc498415319" localSheetId="1">テーマ毎購入!#REF!</definedName>
    <definedName name="_Toc498415320" localSheetId="1">テーマ毎購入!#REF!</definedName>
    <definedName name="_xlnm.Print_Area" localSheetId="1">テーマ毎購入!$A$3:$D$78</definedName>
    <definedName name="_xlnm.Print_Area" localSheetId="0">申し込み書兼御購読金額お見積もり!$A$1:$I$36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2" l="1"/>
  <c r="E52" i="2"/>
  <c r="F49" i="2"/>
  <c r="F10" i="2"/>
  <c r="F63" i="2"/>
  <c r="F64" i="2"/>
  <c r="E46" i="2"/>
  <c r="E31" i="2"/>
  <c r="F43" i="2"/>
  <c r="F77" i="2" l="1"/>
  <c r="E67" i="2" l="1"/>
  <c r="F51" i="2"/>
  <c r="F50" i="2"/>
  <c r="F27" i="2"/>
  <c r="F26" i="2"/>
  <c r="F76" i="2"/>
  <c r="F75" i="2"/>
  <c r="F44" i="2"/>
  <c r="E79" i="2" l="1"/>
  <c r="G79" i="2" s="1"/>
  <c r="F70" i="2" l="1"/>
  <c r="F71" i="2"/>
  <c r="F72" i="2"/>
  <c r="F45" i="2"/>
  <c r="F65" i="2"/>
  <c r="E31" i="1" l="1"/>
  <c r="C31" i="1"/>
  <c r="F25" i="2"/>
  <c r="F9" i="2" l="1"/>
  <c r="F41" i="2"/>
  <c r="F40" i="2"/>
  <c r="F42" i="2"/>
  <c r="F28" i="2"/>
  <c r="F78" i="2" l="1"/>
  <c r="F74" i="2"/>
  <c r="F73" i="2"/>
  <c r="F66" i="2"/>
  <c r="F62" i="2"/>
  <c r="F61" i="2"/>
  <c r="F60" i="2"/>
  <c r="F59" i="2"/>
  <c r="F58" i="2"/>
  <c r="F57" i="2"/>
  <c r="F56" i="2"/>
  <c r="F55" i="2"/>
  <c r="F39" i="2"/>
  <c r="F38" i="2"/>
  <c r="F37" i="2"/>
  <c r="F36" i="2"/>
  <c r="F35" i="2"/>
  <c r="F30" i="2"/>
  <c r="F29" i="2"/>
  <c r="F24" i="2"/>
  <c r="F23" i="2"/>
  <c r="F22" i="2"/>
  <c r="F21" i="2"/>
  <c r="F20" i="2"/>
  <c r="F19" i="2"/>
  <c r="F17" i="2"/>
  <c r="F18" i="2"/>
  <c r="F16" i="2"/>
  <c r="F15" i="2"/>
  <c r="F14" i="2"/>
  <c r="D3" i="2" l="1"/>
  <c r="D4" i="2" s="1"/>
  <c r="C32" i="1"/>
  <c r="G33" i="1" l="1"/>
  <c r="B34" i="1" s="1"/>
</calcChain>
</file>

<file path=xl/sharedStrings.xml><?xml version="1.0" encoding="utf-8"?>
<sst xmlns="http://schemas.openxmlformats.org/spreadsheetml/2006/main" count="133" uniqueCount="110">
  <si>
    <t>項目</t>
    <rPh sb="0" eb="2">
      <t>コウモク</t>
    </rPh>
    <phoneticPr fontId="1"/>
  </si>
  <si>
    <t>記入欄</t>
    <rPh sb="0" eb="2">
      <t>キニュウ</t>
    </rPh>
    <rPh sb="2" eb="3">
      <t>ラン</t>
    </rPh>
    <phoneticPr fontId="1"/>
  </si>
  <si>
    <t>お名前</t>
    <rPh sb="1" eb="3">
      <t>ナマエ</t>
    </rPh>
    <phoneticPr fontId="1"/>
  </si>
  <si>
    <t>会社名・組織名</t>
  </si>
  <si>
    <t>所属部署・役職</t>
  </si>
  <si>
    <t>メールアドレス</t>
  </si>
  <si>
    <t>お申し込み内容</t>
    <rPh sb="1" eb="2">
      <t>モウ</t>
    </rPh>
    <rPh sb="3" eb="4">
      <t>コ</t>
    </rPh>
    <rPh sb="5" eb="7">
      <t>ナイヨウ</t>
    </rPh>
    <phoneticPr fontId="1"/>
  </si>
  <si>
    <r>
      <t>年間購読：</t>
    </r>
    <r>
      <rPr>
        <sz val="10.5"/>
        <color theme="1"/>
        <rFont val="Century"/>
        <family val="1"/>
      </rPr>
      <t xml:space="preserve"> 330,000 </t>
    </r>
    <r>
      <rPr>
        <sz val="10.5"/>
        <color theme="1"/>
        <rFont val="ＭＳ 明朝"/>
        <family val="1"/>
        <charset val="128"/>
      </rPr>
      <t>円（年</t>
    </r>
    <r>
      <rPr>
        <sz val="10.5"/>
        <color theme="1"/>
        <rFont val="Century"/>
        <family val="1"/>
      </rPr>
      <t xml:space="preserve"> 2</t>
    </r>
    <r>
      <rPr>
        <sz val="10.5"/>
        <color theme="1"/>
        <rFont val="ＭＳ 明朝"/>
        <family val="1"/>
        <charset val="128"/>
      </rPr>
      <t>回発行）</t>
    </r>
  </si>
  <si>
    <r>
      <t>単号の販売価格：一冊</t>
    </r>
    <r>
      <rPr>
        <sz val="10.5"/>
        <color theme="1"/>
        <rFont val="Century"/>
        <family val="1"/>
      </rPr>
      <t xml:space="preserve">180,000 </t>
    </r>
    <r>
      <rPr>
        <sz val="10.5"/>
        <color theme="1"/>
        <rFont val="ＭＳ 明朝"/>
        <family val="1"/>
        <charset val="128"/>
      </rPr>
      <t>円（</t>
    </r>
    <r>
      <rPr>
        <sz val="10.5"/>
        <color theme="1"/>
        <rFont val="Century"/>
        <family val="1"/>
      </rPr>
      <t xml:space="preserve">6 </t>
    </r>
    <r>
      <rPr>
        <sz val="10.5"/>
        <color theme="1"/>
        <rFont val="ＭＳ 明朝"/>
        <family val="1"/>
        <charset val="128"/>
      </rPr>
      <t>ヶ月ごと発行）</t>
    </r>
  </si>
  <si>
    <t>チェック
(○）</t>
    <phoneticPr fontId="1"/>
  </si>
  <si>
    <t>エリア編の御購入</t>
    <rPh sb="3" eb="4">
      <t>ヘン</t>
    </rPh>
    <rPh sb="5" eb="8">
      <t>ゴコウニュウ</t>
    </rPh>
    <phoneticPr fontId="1"/>
  </si>
  <si>
    <t>単号のみ御契約</t>
    <phoneticPr fontId="1"/>
  </si>
  <si>
    <t>一年契約</t>
    <phoneticPr fontId="1"/>
  </si>
  <si>
    <t>金額</t>
    <rPh sb="0" eb="2">
      <t>キンガク</t>
    </rPh>
    <phoneticPr fontId="1"/>
  </si>
  <si>
    <t>テーマの件数</t>
    <rPh sb="4" eb="6">
      <t>ケンスウ</t>
    </rPh>
    <phoneticPr fontId="1"/>
  </si>
  <si>
    <t>見積書の要否</t>
    <rPh sb="0" eb="3">
      <t>ミツモリショ</t>
    </rPh>
    <rPh sb="4" eb="6">
      <t>ヨウヒ</t>
    </rPh>
    <phoneticPr fontId="1"/>
  </si>
  <si>
    <t>○</t>
    <phoneticPr fontId="1"/>
  </si>
  <si>
    <t>お電話番号</t>
    <phoneticPr fontId="1"/>
  </si>
  <si>
    <t>請求書送付先御住所</t>
    <rPh sb="6" eb="7">
      <t>ゴ</t>
    </rPh>
    <phoneticPr fontId="1"/>
  </si>
  <si>
    <t>のセルに「○」を付けてください。テーマ毎ご購入後希望の方は次のシートもご記入ください。</t>
    <rPh sb="8" eb="9">
      <t>ツ</t>
    </rPh>
    <rPh sb="19" eb="20">
      <t>ゴト</t>
    </rPh>
    <rPh sb="21" eb="24">
      <t>コウニュウゴ</t>
    </rPh>
    <rPh sb="24" eb="26">
      <t>キボウ</t>
    </rPh>
    <rPh sb="27" eb="28">
      <t>カタ</t>
    </rPh>
    <rPh sb="29" eb="30">
      <t>ツギ</t>
    </rPh>
    <rPh sb="36" eb="38">
      <t>キニュウ</t>
    </rPh>
    <phoneticPr fontId="1"/>
  </si>
  <si>
    <t>単号か一年契約か、いずれか片方に「○」を入力してください。</t>
    <rPh sb="0" eb="1">
      <t>タン</t>
    </rPh>
    <rPh sb="1" eb="2">
      <t>ゴウ</t>
    </rPh>
    <rPh sb="3" eb="5">
      <t>イチネン</t>
    </rPh>
    <rPh sb="5" eb="7">
      <t>ケイヤク</t>
    </rPh>
    <rPh sb="13" eb="15">
      <t>カタホウ</t>
    </rPh>
    <rPh sb="20" eb="22">
      <t>ニュウリョク</t>
    </rPh>
    <phoneticPr fontId="1"/>
  </si>
  <si>
    <t>金額（税別）</t>
    <rPh sb="0" eb="2">
      <t>キンガク</t>
    </rPh>
    <rPh sb="3" eb="5">
      <t>ゼイベツ</t>
    </rPh>
    <phoneticPr fontId="1"/>
  </si>
  <si>
    <t>総合計（税別）</t>
    <rPh sb="0" eb="1">
      <t>ソウ</t>
    </rPh>
    <rPh sb="1" eb="3">
      <t>ゴウケイ</t>
    </rPh>
    <phoneticPr fontId="1"/>
  </si>
  <si>
    <t>総合計
（税別）</t>
    <rPh sb="0" eb="1">
      <t>ソウ</t>
    </rPh>
    <rPh sb="1" eb="3">
      <t>ゴウケイ</t>
    </rPh>
    <rPh sb="5" eb="7">
      <t>ゼイベツ</t>
    </rPh>
    <phoneticPr fontId="1"/>
  </si>
  <si>
    <t>テーマ</t>
    <phoneticPr fontId="1"/>
  </si>
  <si>
    <t>ページ数</t>
    <rPh sb="3" eb="4">
      <t>スウ</t>
    </rPh>
    <phoneticPr fontId="1"/>
  </si>
  <si>
    <t>○</t>
    <phoneticPr fontId="1"/>
  </si>
  <si>
    <t xml:space="preserve">No. </t>
    <phoneticPr fontId="1"/>
  </si>
  <si>
    <t>中国編</t>
    <phoneticPr fontId="1"/>
  </si>
  <si>
    <t>発注</t>
    <rPh sb="0" eb="2">
      <t>ハッチュウ</t>
    </rPh>
    <phoneticPr fontId="1"/>
  </si>
  <si>
    <t>必要な記事の前の黄色の部分で「○」を選択ください。件数と金額を集計します。</t>
    <rPh sb="0" eb="2">
      <t>ヒツヨウ</t>
    </rPh>
    <rPh sb="3" eb="5">
      <t>キジ</t>
    </rPh>
    <rPh sb="6" eb="7">
      <t>マエ</t>
    </rPh>
    <rPh sb="8" eb="10">
      <t>キイロ</t>
    </rPh>
    <rPh sb="11" eb="13">
      <t>ブブン</t>
    </rPh>
    <rPh sb="18" eb="20">
      <t>センタク</t>
    </rPh>
    <rPh sb="25" eb="27">
      <t>ケンスウ</t>
    </rPh>
    <rPh sb="28" eb="30">
      <t>キンガク</t>
    </rPh>
    <rPh sb="31" eb="33">
      <t>シュウケイ</t>
    </rPh>
    <phoneticPr fontId="1"/>
  </si>
  <si>
    <t>〒</t>
    <phoneticPr fontId="1"/>
  </si>
  <si>
    <t>国際編</t>
    <rPh sb="0" eb="2">
      <t>コクサイ</t>
    </rPh>
    <phoneticPr fontId="1"/>
  </si>
  <si>
    <t>本シートがお見積りになります。
弊社印を捺印したお見積書が必要な場合にはここに「必要」とご記入ください。御見積もり書をPDFでお送りいたします。</t>
    <rPh sb="0" eb="1">
      <t>ホン</t>
    </rPh>
    <rPh sb="6" eb="8">
      <t>ミツモ</t>
    </rPh>
    <rPh sb="16" eb="18">
      <t>ヘイシャ</t>
    </rPh>
    <rPh sb="18" eb="19">
      <t>イン</t>
    </rPh>
    <rPh sb="20" eb="22">
      <t>ナツイン</t>
    </rPh>
    <rPh sb="25" eb="28">
      <t>ミツモリショ</t>
    </rPh>
    <rPh sb="29" eb="31">
      <t>ヒツヨウ</t>
    </rPh>
    <rPh sb="32" eb="34">
      <t>バアイ</t>
    </rPh>
    <rPh sb="40" eb="42">
      <t>ヒツヨウ</t>
    </rPh>
    <rPh sb="45" eb="47">
      <t>キニュウ</t>
    </rPh>
    <rPh sb="52" eb="55">
      <t>オミツ</t>
    </rPh>
    <rPh sb="57" eb="58">
      <t>ショ</t>
    </rPh>
    <rPh sb="64" eb="65">
      <t>オク</t>
    </rPh>
    <phoneticPr fontId="1"/>
  </si>
  <si>
    <t>テーマ毎の購入　次のシートの必要なレポートに○をつけてください。</t>
    <rPh sb="3" eb="4">
      <t>ゴト</t>
    </rPh>
    <rPh sb="5" eb="7">
      <t>コウニュウ</t>
    </rPh>
    <rPh sb="8" eb="9">
      <t>ツギ</t>
    </rPh>
    <rPh sb="14" eb="16">
      <t>ヒツヨウ</t>
    </rPh>
    <phoneticPr fontId="1"/>
  </si>
  <si>
    <t>国際編</t>
    <rPh sb="0" eb="2">
      <t>コクサイ</t>
    </rPh>
    <rPh sb="2" eb="3">
      <t>ヘン</t>
    </rPh>
    <phoneticPr fontId="1"/>
  </si>
  <si>
    <t>米国・カナダ編</t>
    <phoneticPr fontId="1"/>
  </si>
  <si>
    <t>ラテンアメリカ編</t>
    <phoneticPr fontId="1"/>
  </si>
  <si>
    <t>アジア・オセアニア編</t>
    <phoneticPr fontId="1"/>
  </si>
  <si>
    <t>contact@envix.co.jp</t>
    <phoneticPr fontId="1"/>
  </si>
  <si>
    <t>必要事項を記入し下記へ添付ファイルとしてお送りください。</t>
    <rPh sb="0" eb="2">
      <t>ヒツヨウ</t>
    </rPh>
    <rPh sb="2" eb="4">
      <t>ジコウ</t>
    </rPh>
    <rPh sb="5" eb="7">
      <t>キニュウ</t>
    </rPh>
    <rPh sb="8" eb="10">
      <t>カキ</t>
    </rPh>
    <rPh sb="11" eb="13">
      <t>テンプ</t>
    </rPh>
    <rPh sb="21" eb="22">
      <t>オク</t>
    </rPh>
    <phoneticPr fontId="1"/>
  </si>
  <si>
    <t>注記：ページ数は最終編集により増減することがあります。</t>
    <rPh sb="0" eb="2">
      <t>チュウキ</t>
    </rPh>
    <rPh sb="6" eb="7">
      <t>スウ</t>
    </rPh>
    <rPh sb="8" eb="10">
      <t>サイシュウ</t>
    </rPh>
    <rPh sb="10" eb="12">
      <t>ヘンシュウ</t>
    </rPh>
    <rPh sb="15" eb="17">
      <t>ゾウゲン</t>
    </rPh>
    <phoneticPr fontId="1"/>
  </si>
  <si>
    <t>合計</t>
    <rPh sb="0" eb="2">
      <t>ゴウケイ</t>
    </rPh>
    <phoneticPr fontId="1"/>
  </si>
  <si>
    <r>
      <t xml:space="preserve">EU </t>
    </r>
    <r>
      <rPr>
        <b/>
        <sz val="10.5"/>
        <color theme="1"/>
        <rFont val="ＭＳ 明朝"/>
        <family val="1"/>
        <charset val="128"/>
      </rPr>
      <t>・英国編</t>
    </r>
    <rPh sb="4" eb="6">
      <t>エイコク</t>
    </rPh>
    <phoneticPr fontId="1"/>
  </si>
  <si>
    <t>印刷物による請求書の要否</t>
    <rPh sb="0" eb="3">
      <t>インサツブツ</t>
    </rPh>
    <rPh sb="6" eb="9">
      <t>セイキュウショ</t>
    </rPh>
    <rPh sb="10" eb="12">
      <t>ヨウヒ</t>
    </rPh>
    <phoneticPr fontId="1"/>
  </si>
  <si>
    <t>印刷物による請求書が必要な場合は、ここに「必要」とご記入ください。不要な場合は、PDFで請求書をお送りいたします。</t>
    <rPh sb="0" eb="3">
      <t>インサツブツ</t>
    </rPh>
    <rPh sb="6" eb="9">
      <t>セイキュウショ</t>
    </rPh>
    <rPh sb="10" eb="12">
      <t>ヒツヨウ</t>
    </rPh>
    <rPh sb="13" eb="15">
      <t>バアイ</t>
    </rPh>
    <rPh sb="21" eb="23">
      <t>ヒツヨウ</t>
    </rPh>
    <rPh sb="26" eb="28">
      <t>キニュウ</t>
    </rPh>
    <rPh sb="33" eb="35">
      <t>フヨウ</t>
    </rPh>
    <rPh sb="36" eb="38">
      <t>バアイ</t>
    </rPh>
    <rPh sb="44" eb="47">
      <t>セイキュウショ</t>
    </rPh>
    <rPh sb="49" eb="50">
      <t>オク</t>
    </rPh>
    <phoneticPr fontId="1"/>
  </si>
  <si>
    <t>アジア・オセアニア編　9件</t>
    <rPh sb="12" eb="13">
      <t>ケン</t>
    </rPh>
    <phoneticPr fontId="1"/>
  </si>
  <si>
    <t>中国編 13件 123ページ</t>
    <phoneticPr fontId="1"/>
  </si>
  <si>
    <t>ラテンアメリカ編　2件 14ページ</t>
    <rPh sb="7" eb="8">
      <t>ヘン</t>
    </rPh>
    <rPh sb="10" eb="11">
      <t>ケン</t>
    </rPh>
    <phoneticPr fontId="1"/>
  </si>
  <si>
    <t>米国・カナダ編　12件　152ページ</t>
    <rPh sb="10" eb="11">
      <t>ケン</t>
    </rPh>
    <phoneticPr fontId="1"/>
  </si>
  <si>
    <t>EU・英国編　17件 160ページ</t>
    <rPh sb="3" eb="5">
      <t>エイコク</t>
    </rPh>
    <phoneticPr fontId="1"/>
  </si>
  <si>
    <t>1件、9ページ</t>
    <rPh sb="1" eb="2">
      <t>ケン</t>
    </rPh>
    <phoneticPr fontId="1"/>
  </si>
  <si>
    <t xml:space="preserve">ga </t>
    <phoneticPr fontId="1"/>
  </si>
  <si>
    <t>〒170-0005
東京都豊島区南大塚3丁目20-6
VORT大塚ビルFTビル7階
 エンヴィックス有限会社 
適格請求書発行事業者登録番号：T6013302001394
 TEL:03-5928-0180/FAX:03-5928-0184
担当：行徳 gyotoku@envix.co.jp
奥田 s.okuda@envix.co.jp</t>
    <rPh sb="147" eb="149">
      <t>オクダ</t>
    </rPh>
    <phoneticPr fontId="1"/>
  </si>
  <si>
    <t>トレンドレポート2024年後期号お見積り兼購入申し込み書</t>
    <rPh sb="17" eb="19">
      <t>ミツモ</t>
    </rPh>
    <rPh sb="20" eb="21">
      <t>ケン</t>
    </rPh>
    <rPh sb="21" eb="23">
      <t>コウニュウ</t>
    </rPh>
    <rPh sb="23" eb="24">
      <t>モウ</t>
    </rPh>
    <rPh sb="25" eb="26">
      <t>コ</t>
    </rPh>
    <rPh sb="27" eb="28">
      <t>ショ</t>
    </rPh>
    <phoneticPr fontId="1"/>
  </si>
  <si>
    <t>トレンドレポート2024年後期号購入申し込み書</t>
    <rPh sb="13" eb="16">
      <t>コウキゴウ</t>
    </rPh>
    <rPh sb="16" eb="18">
      <t>コウニュウ</t>
    </rPh>
    <rPh sb="18" eb="19">
      <t>モウ</t>
    </rPh>
    <rPh sb="20" eb="21">
      <t>コ</t>
    </rPh>
    <rPh sb="22" eb="23">
      <t>ショ</t>
    </rPh>
    <phoneticPr fontId="1"/>
  </si>
  <si>
    <t>廃電気電子機器（WEEE）指令改正後の動向――改正指令の見直しへ</t>
  </si>
  <si>
    <t>電池規則――リサイクル効率・原材料リカバリー計算方法等の委任法案公表</t>
  </si>
  <si>
    <t>自動車からのCO2排出規制――重量車CO2排出性能基準が発効</t>
  </si>
  <si>
    <t>ELV規則案――業界の立場表明が相次ぐ、再生プラ含有など</t>
  </si>
  <si>
    <t>REACH規則――2025年より改正案を推進か</t>
  </si>
  <si>
    <t>CLP規則――物質／混合物の規定を大幅に修正</t>
  </si>
  <si>
    <t>RoHS指令――Pack 27最終報告書が公表に</t>
  </si>
  <si>
    <t>プラスチック規制の最新動向――プラ包装の削減と循環利用を進める包装規則が近く成立へ</t>
  </si>
  <si>
    <t>廃棄物規制――非有害WEEEの域内輸送へのPIC手続きの全面適用を2026年末まで延期</t>
  </si>
  <si>
    <t>エコデザイン指令（ErP指令）＆ エネルギーラベル規則――ErP指令発効するも、移行規定下で運用が継続</t>
  </si>
  <si>
    <t>エコデザイン規則（ESPR）――公布・施行される</t>
  </si>
  <si>
    <t>省エネ関連規制―欧州委員会、指令国内法化支援のためのガイダンス発行</t>
  </si>
  <si>
    <t>大気汚染防止（固定排出源、IED）――産業排出指令を拡張する改正指令(EU)施行</t>
  </si>
  <si>
    <t>水質汚染防止（水不足問題含む）――医薬品や化粧品にもEPRを適用する都市下水処理指令が成立</t>
  </si>
  <si>
    <t>気候変動対策＆排出権取引――2050年までに全建物の排出をゼロにする建物エネルギー性能指令を施行</t>
  </si>
  <si>
    <t>欧州グリーンディール政策――新委員会によるクリーン産業ディール提案へ</t>
  </si>
  <si>
    <t>英国、EU離脱後の環境規制動向―新政権の発足で強まるEU調和路線</t>
  </si>
  <si>
    <t>連邦と州の排ガス規制とZEV目標規制―政権末期の駆け込み、EV推進を継続</t>
  </si>
  <si>
    <t>EV市場動向―EV売上状況に変化か、購買意欲が徐々に低下？</t>
  </si>
  <si>
    <t>連邦有害物質規制（TSCA）――リスク管理規則の鼓動</t>
  </si>
  <si>
    <t>主要州のPFAS含有製品規制動向――全米各州でPFAS含有製品規制法が相次いで制定</t>
  </si>
  <si>
    <t>州の製品含有有害物質規制――加州SCPプログラムの迅速化で対象製品の拡大がスピードアップ</t>
  </si>
  <si>
    <t>廃棄物・リサイクル――連邦は廃棄物対策、州は拡大生産者責任制度が進展</t>
  </si>
  <si>
    <t>連邦省エネ・プログラム（製品省エネ）――目覚ましい前進、しかし、</t>
  </si>
  <si>
    <t>大気汚染防止（固定発生源）――1年間に32件の規則改正ラッシュ</t>
  </si>
  <si>
    <t>気候変動政策――政権交代を前にバイデン政権のレガシー作りが進む</t>
  </si>
  <si>
    <t>クリーンエネルギー政策～任期中のクリーンエネ民間投資の呼び込み成果を改めて強調</t>
  </si>
  <si>
    <t>カナダ：化学物質規制――環境保護法改正内容実施に向けて、他</t>
  </si>
  <si>
    <t>中南米：グリーンカー施策状況――政府は市場に追いつけるか</t>
  </si>
  <si>
    <t>ブラジル廃棄物関連――脱プラスチック国家政策法（案）等</t>
  </si>
  <si>
    <t>ブラジルのエネルギー動向―脱炭素化、バイオエネルギー</t>
  </si>
  <si>
    <t>WEEE――廃電気電子機器処理基金の徴収停止</t>
  </si>
  <si>
    <t>新エネルギー自動車――優遇政策対象の質を追求</t>
  </si>
  <si>
    <t>化学物質――分類およびラベル規範の強制性国家標準を改正</t>
  </si>
  <si>
    <t>中国RoHS規制――使用制限物質が６物質から10物質へ</t>
  </si>
  <si>
    <t>固形廃棄物関連――工業固形廃棄物に対する管理の強化</t>
  </si>
  <si>
    <t>最新のプラスチック規制動向――再生プラスチック使用の推進</t>
  </si>
  <si>
    <t>製品省エネ関連規制――対象範囲の拡大と指標の厳格化</t>
  </si>
  <si>
    <t>製品設計・ラベル――カーボンフットプリントラベル制度の推進</t>
  </si>
  <si>
    <t>労働安全全般――危険化学品関連業における安全生産の標準化推進と重大事故潜在的リスクに対する検査の強化</t>
  </si>
  <si>
    <t>大気汚染防止――VOC規制強化は依然として重要テーマ</t>
  </si>
  <si>
    <t>水質汚染防止関連法令――海と川への汚染排出口管理継続</t>
  </si>
  <si>
    <t>土壌汚染防止規制動向――有毒有害物質による土壌汚染を厳しく規制</t>
  </si>
  <si>
    <t>韓国(1)：韓国REACH及び化学物質管理法――緩和政策が予定通り実施予定、高まる不確実性</t>
  </si>
  <si>
    <t>韓国(2)：自動車関連政策と規制――EV普及拡大とリサイクルに向けた動き</t>
  </si>
  <si>
    <t>マレーシア：新エネルギー車推進政策――中国企業との協力関係強化に</t>
  </si>
  <si>
    <t>インド(1)：廃電気電子機器管理規則――取り締まり強化へ</t>
  </si>
  <si>
    <t>インド(2)：新エネルギー車の推進政策――世界市場を見据える国内メーカー</t>
  </si>
  <si>
    <t>インド(3)：廃自動車（ELV）――EPR規則案を公表、2025年4月施行予定</t>
  </si>
  <si>
    <t>プラスチック規制――プラ汚染に関する国際文書、予定した会合すべて終了するも…</t>
  </si>
  <si>
    <t>気候変動枠組み条約～COP28後とCOP29～</t>
  </si>
  <si>
    <t>韓国(3)：廃電気電子製品法――全廃電気電子製品はRoHSとWEEEの対象になる見込み</t>
    <phoneticPr fontId="1"/>
  </si>
  <si>
    <t>台湾：製品の省エネ、検査、表示――RoHS規制対象へエネルギー貯蔵関連製品の追加</t>
    <phoneticPr fontId="1"/>
  </si>
  <si>
    <t>タイ：タイ有害物質法の最新動向アップデート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</si>
</sst>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32"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0.5"/>
      <color theme="1"/>
      <name val="ＭＳ 明朝"/>
      <family val="1"/>
      <charset val="128"/>
    </font>
    <font>
      <sz val="10.5"/>
      <color theme="1"/>
      <name val="Century"/>
      <family val="1"/>
    </font>
    <font>
      <sz val="10.5"/>
      <color theme="1"/>
      <name val="ＭＳ Ｐ明朝"/>
      <family val="1"/>
      <charset val="128"/>
    </font>
    <font>
      <sz val="16"/>
      <color theme="1"/>
      <name val="ＭＳ Ｐゴシック"/>
      <family val="2"/>
      <charset val="128"/>
      <scheme val="minor"/>
    </font>
    <font>
      <sz val="16"/>
      <color theme="1"/>
      <name val="ＭＳ Ｐゴシック"/>
      <family val="3"/>
      <charset val="128"/>
      <scheme val="minor"/>
    </font>
    <font>
      <sz val="20"/>
      <color theme="1"/>
      <name val="ＭＳ Ｐゴシック"/>
      <family val="2"/>
      <charset val="128"/>
      <scheme val="minor"/>
    </font>
    <font>
      <sz val="12"/>
      <color rgb="FF0070C0"/>
      <name val="ＭＳ Ｐゴシック"/>
      <family val="2"/>
      <charset val="128"/>
      <scheme val="minor"/>
    </font>
    <font>
      <b/>
      <sz val="16"/>
      <color theme="1"/>
      <name val="ＭＳ Ｐゴシック"/>
      <family val="3"/>
      <charset val="128"/>
      <scheme val="minor"/>
    </font>
    <font>
      <b/>
      <sz val="11"/>
      <color theme="1"/>
      <name val="ＭＳ Ｐゴシック"/>
      <family val="3"/>
      <charset val="128"/>
      <scheme val="minor"/>
    </font>
    <font>
      <sz val="11"/>
      <color rgb="FFFFFF00"/>
      <name val="ＭＳ Ｐゴシック"/>
      <family val="2"/>
      <charset val="128"/>
      <scheme val="minor"/>
    </font>
    <font>
      <sz val="10.5"/>
      <color rgb="FF00B0F0"/>
      <name val="ＭＳ 明朝"/>
      <family val="1"/>
      <charset val="128"/>
    </font>
    <font>
      <sz val="11"/>
      <color rgb="FF00B0F0"/>
      <name val="ＭＳ Ｐゴシック"/>
      <family val="2"/>
      <charset val="128"/>
      <scheme val="minor"/>
    </font>
    <font>
      <sz val="11"/>
      <color rgb="FF0070C0"/>
      <name val="ＭＳ Ｐゴシック"/>
      <family val="2"/>
      <charset val="128"/>
      <scheme val="minor"/>
    </font>
    <font>
      <sz val="11"/>
      <color rgb="FF0070C0"/>
      <name val="ＭＳ Ｐゴシック"/>
      <family val="3"/>
      <charset val="128"/>
      <scheme val="minor"/>
    </font>
    <font>
      <sz val="16"/>
      <color rgb="FFFF0000"/>
      <name val="ＭＳ Ｐゴシック"/>
      <family val="3"/>
      <charset val="128"/>
      <scheme val="minor"/>
    </font>
    <font>
      <sz val="10.5"/>
      <color rgb="FFFF0000"/>
      <name val="Century"/>
      <family val="1"/>
    </font>
    <font>
      <sz val="11"/>
      <color rgb="FFFF0000"/>
      <name val="Century"/>
      <family val="1"/>
    </font>
    <font>
      <sz val="16"/>
      <color rgb="FFFF0000"/>
      <name val="Century"/>
      <family val="1"/>
    </font>
    <font>
      <sz val="14"/>
      <color theme="1"/>
      <name val="ＭＳ Ｐゴシック"/>
      <family val="2"/>
      <charset val="128"/>
      <scheme val="minor"/>
    </font>
    <font>
      <b/>
      <sz val="10.5"/>
      <color theme="1"/>
      <name val="Century"/>
      <family val="1"/>
    </font>
    <font>
      <b/>
      <sz val="10.5"/>
      <color theme="1"/>
      <name val="ＭＳ 明朝"/>
      <family val="1"/>
      <charset val="128"/>
    </font>
    <font>
      <b/>
      <sz val="10"/>
      <color theme="1"/>
      <name val="ＭＳ Ｐゴシック"/>
      <family val="3"/>
      <charset val="128"/>
      <scheme val="minor"/>
    </font>
    <font>
      <b/>
      <sz val="14"/>
      <color theme="1"/>
      <name val="ＭＳ Ｐゴシック"/>
      <family val="3"/>
      <charset val="128"/>
    </font>
    <font>
      <sz val="11"/>
      <color theme="1"/>
      <name val="ＭＳ Ｐゴシック"/>
      <family val="3"/>
      <charset val="128"/>
    </font>
    <font>
      <b/>
      <sz val="12"/>
      <color theme="1"/>
      <name val="ＭＳ Ｐゴシック"/>
      <family val="3"/>
      <charset val="128"/>
    </font>
    <font>
      <sz val="10.5"/>
      <color theme="1"/>
      <name val="ＭＳ Ｐゴシック"/>
      <family val="3"/>
      <charset val="128"/>
    </font>
    <font>
      <sz val="10.5"/>
      <color rgb="FF000000"/>
      <name val="ＭＳ Ｐゴシック"/>
      <family val="3"/>
      <charset val="128"/>
    </font>
    <font>
      <sz val="10.5"/>
      <color rgb="FF0000FF"/>
      <name val="ＭＳ Ｐゴシック"/>
      <family val="3"/>
      <charset val="128"/>
    </font>
    <font>
      <b/>
      <sz val="10.5"/>
      <color theme="1"/>
      <name val="ＭＳ Ｐゴシック"/>
      <family val="3"/>
      <charset val="128"/>
    </font>
  </fonts>
  <fills count="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FFFF00"/>
        <bgColor rgb="FF00FF00"/>
      </patternFill>
    </fill>
  </fills>
  <borders count="74">
    <border>
      <left/>
      <right/>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right style="thin">
        <color auto="1"/>
      </right>
      <top style="thin">
        <color auto="1"/>
      </top>
      <bottom style="thin">
        <color auto="1"/>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style="thin">
        <color auto="1"/>
      </right>
      <top style="thin">
        <color auto="1"/>
      </top>
      <bottom/>
      <diagonal/>
    </border>
    <border>
      <left style="thin">
        <color auto="1"/>
      </left>
      <right style="thin">
        <color auto="1"/>
      </right>
      <top style="thin">
        <color auto="1"/>
      </top>
      <bottom/>
      <diagonal/>
    </border>
    <border>
      <left style="thin">
        <color rgb="FF000000"/>
      </left>
      <right style="medium">
        <color auto="1"/>
      </right>
      <top style="medium">
        <color rgb="FF000000"/>
      </top>
      <bottom style="medium">
        <color rgb="FF000000"/>
      </bottom>
      <diagonal/>
    </border>
    <border>
      <left/>
      <right style="medium">
        <color auto="1"/>
      </right>
      <top/>
      <bottom style="medium">
        <color auto="1"/>
      </bottom>
      <diagonal/>
    </border>
    <border>
      <left style="medium">
        <color auto="1"/>
      </left>
      <right/>
      <top style="medium">
        <color rgb="FF000000"/>
      </top>
      <bottom style="medium">
        <color auto="1"/>
      </bottom>
      <diagonal/>
    </border>
    <border>
      <left/>
      <right/>
      <top style="medium">
        <color rgb="FF000000"/>
      </top>
      <bottom style="medium">
        <color auto="1"/>
      </bottom>
      <diagonal/>
    </border>
    <border>
      <left/>
      <right style="medium">
        <color auto="1"/>
      </right>
      <top style="medium">
        <color rgb="FF000000"/>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style="thin">
        <color auto="1"/>
      </bottom>
      <diagonal/>
    </border>
    <border>
      <left/>
      <right style="medium">
        <color rgb="FF000000"/>
      </right>
      <top style="medium">
        <color rgb="FF000000"/>
      </top>
      <bottom style="thin">
        <color rgb="FF000000"/>
      </bottom>
      <diagonal/>
    </border>
    <border>
      <left/>
      <right style="medium">
        <color auto="1"/>
      </right>
      <top style="medium">
        <color rgb="FF000000"/>
      </top>
      <bottom style="medium">
        <color rgb="FF000000"/>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medium">
        <color auto="1"/>
      </top>
      <bottom style="medium">
        <color auto="1"/>
      </bottom>
      <diagonal/>
    </border>
    <border>
      <left style="medium">
        <color auto="1"/>
      </left>
      <right style="medium">
        <color auto="1"/>
      </right>
      <top style="thin">
        <color auto="1"/>
      </top>
      <bottom style="medium">
        <color auto="1"/>
      </bottom>
      <diagonal/>
    </border>
    <border>
      <left style="thin">
        <color auto="1"/>
      </left>
      <right style="medium">
        <color auto="1"/>
      </right>
      <top style="thin">
        <color auto="1"/>
      </top>
      <bottom/>
      <diagonal/>
    </border>
    <border>
      <left/>
      <right style="medium">
        <color auto="1"/>
      </right>
      <top/>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top style="thin">
        <color auto="1"/>
      </top>
      <bottom style="thin">
        <color auto="1"/>
      </bottom>
      <diagonal/>
    </border>
    <border>
      <left style="medium">
        <color auto="1"/>
      </left>
      <right/>
      <top style="medium">
        <color rgb="FF000000"/>
      </top>
      <bottom style="thin">
        <color auto="1"/>
      </bottom>
      <diagonal/>
    </border>
    <border>
      <left style="medium">
        <color auto="1"/>
      </left>
      <right/>
      <top style="thin">
        <color auto="1"/>
      </top>
      <bottom style="medium">
        <color rgb="FF000000"/>
      </bottom>
      <diagonal/>
    </border>
    <border>
      <left style="medium">
        <color rgb="FF000000"/>
      </left>
      <right style="thin">
        <color rgb="FF000000"/>
      </right>
      <top style="thin">
        <color rgb="FF000000"/>
      </top>
      <bottom style="thin">
        <color rgb="FF000000"/>
      </bottom>
      <diagonal/>
    </border>
    <border>
      <left/>
      <right/>
      <top style="medium">
        <color auto="1"/>
      </top>
      <bottom style="thin">
        <color auto="1"/>
      </bottom>
      <diagonal/>
    </border>
    <border>
      <left/>
      <right/>
      <top style="thin">
        <color auto="1"/>
      </top>
      <bottom style="medium">
        <color auto="1"/>
      </bottom>
      <diagonal/>
    </border>
    <border>
      <left style="thin">
        <color rgb="FF000000"/>
      </left>
      <right style="thin">
        <color rgb="FF000000"/>
      </right>
      <top style="thin">
        <color rgb="FF000000"/>
      </top>
      <bottom style="thin">
        <color rgb="FF000000"/>
      </bottom>
      <diagonal/>
    </border>
    <border>
      <left style="medium">
        <color auto="1"/>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left style="thin">
        <color auto="1"/>
      </left>
      <right style="medium">
        <color rgb="FF000000"/>
      </right>
      <top style="thin">
        <color auto="1"/>
      </top>
      <bottom style="thin">
        <color auto="1"/>
      </bottom>
      <diagonal/>
    </border>
    <border>
      <left style="medium">
        <color auto="1"/>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thin">
        <color auto="1"/>
      </left>
      <right style="medium">
        <color rgb="FF000000"/>
      </right>
      <top style="thin">
        <color auto="1"/>
      </top>
      <bottom style="medium">
        <color rgb="FF000000"/>
      </bottom>
      <diagonal/>
    </border>
    <border>
      <left style="medium">
        <color auto="1"/>
      </left>
      <right style="medium">
        <color auto="1"/>
      </right>
      <top style="medium">
        <color auto="1"/>
      </top>
      <bottom/>
      <diagonal/>
    </border>
    <border>
      <left style="medium">
        <color rgb="FF000000"/>
      </left>
      <right style="thin">
        <color rgb="FF000000"/>
      </right>
      <top style="medium">
        <color auto="1"/>
      </top>
      <bottom style="thin">
        <color rgb="FF000000"/>
      </bottom>
      <diagonal/>
    </border>
    <border>
      <left style="thin">
        <color rgb="FF000000"/>
      </left>
      <right style="thin">
        <color rgb="FF000000"/>
      </right>
      <top style="medium">
        <color auto="1"/>
      </top>
      <bottom style="thin">
        <color rgb="FF000000"/>
      </bottom>
      <diagonal/>
    </border>
    <border>
      <left style="thin">
        <color rgb="FF000000"/>
      </left>
      <right style="medium">
        <color rgb="FF000000"/>
      </right>
      <top style="medium">
        <color auto="1"/>
      </top>
      <bottom style="thin">
        <color rgb="FF000000"/>
      </bottom>
      <diagonal/>
    </border>
    <border>
      <left style="medium">
        <color rgb="FF000000"/>
      </left>
      <right style="thin">
        <color rgb="FF000000"/>
      </right>
      <top style="thin">
        <color rgb="FF000000"/>
      </top>
      <bottom style="medium">
        <color auto="1"/>
      </bottom>
      <diagonal/>
    </border>
    <border>
      <left style="thin">
        <color rgb="FF000000"/>
      </left>
      <right style="thin">
        <color rgb="FF000000"/>
      </right>
      <top style="thin">
        <color rgb="FF000000"/>
      </top>
      <bottom style="medium">
        <color auto="1"/>
      </bottom>
      <diagonal/>
    </border>
    <border>
      <left style="thin">
        <color rgb="FF000000"/>
      </left>
      <right style="medium">
        <color rgb="FF000000"/>
      </right>
      <top style="thin">
        <color rgb="FF000000"/>
      </top>
      <bottom style="medium">
        <color auto="1"/>
      </bottom>
      <diagonal/>
    </border>
    <border>
      <left/>
      <right style="thin">
        <color auto="1"/>
      </right>
      <top style="medium">
        <color auto="1"/>
      </top>
      <bottom/>
      <diagonal/>
    </border>
    <border>
      <left style="thin">
        <color auto="1"/>
      </left>
      <right/>
      <top style="medium">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n">
        <color rgb="FF000000"/>
      </left>
      <right/>
      <top style="medium">
        <color auto="1"/>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auto="1"/>
      </bottom>
      <diagonal/>
    </border>
    <border>
      <left style="medium">
        <color auto="1"/>
      </left>
      <right style="medium">
        <color auto="1"/>
      </right>
      <top style="medium">
        <color auto="1"/>
      </top>
      <bottom style="thin">
        <color rgb="FF000000"/>
      </bottom>
      <diagonal/>
    </border>
    <border>
      <left style="medium">
        <color auto="1"/>
      </left>
      <right style="medium">
        <color auto="1"/>
      </right>
      <top style="thin">
        <color rgb="FF000000"/>
      </top>
      <bottom style="thin">
        <color rgb="FF000000"/>
      </bottom>
      <diagonal/>
    </border>
    <border>
      <left style="medium">
        <color auto="1"/>
      </left>
      <right style="medium">
        <color auto="1"/>
      </right>
      <top style="thin">
        <color rgb="FF000000"/>
      </top>
      <bottom style="medium">
        <color auto="1"/>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52">
    <xf numFmtId="0" fontId="0" fillId="0" borderId="0" xfId="0">
      <alignment vertical="center"/>
    </xf>
    <xf numFmtId="0" fontId="2" fillId="0" borderId="0" xfId="1">
      <alignment vertical="center"/>
    </xf>
    <xf numFmtId="0" fontId="0" fillId="0" borderId="23" xfId="0" applyBorder="1">
      <alignment vertical="center"/>
    </xf>
    <xf numFmtId="0" fontId="4" fillId="0" borderId="31" xfId="0" applyFont="1" applyBorder="1" applyAlignment="1">
      <alignment vertical="center" wrapText="1"/>
    </xf>
    <xf numFmtId="0" fontId="3" fillId="0" borderId="32" xfId="0" applyFont="1" applyBorder="1" applyAlignment="1">
      <alignment vertical="center" wrapText="1"/>
    </xf>
    <xf numFmtId="0" fontId="0" fillId="0" borderId="38" xfId="0" applyBorder="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0" fillId="2" borderId="33" xfId="0" applyFill="1" applyBorder="1">
      <alignment vertical="center"/>
    </xf>
    <xf numFmtId="0" fontId="0" fillId="2" borderId="34" xfId="0" applyFill="1" applyBorder="1">
      <alignment vertical="center"/>
    </xf>
    <xf numFmtId="0" fontId="0" fillId="2" borderId="1" xfId="0" applyFill="1" applyBorder="1" applyAlignment="1">
      <alignment vertical="center" wrapText="1"/>
    </xf>
    <xf numFmtId="0" fontId="3" fillId="0" borderId="0" xfId="0" applyFont="1" applyAlignment="1">
      <alignment horizontal="left" vertical="center"/>
    </xf>
    <xf numFmtId="0" fontId="3" fillId="0" borderId="38" xfId="0" applyFont="1" applyBorder="1" applyAlignment="1">
      <alignment horizontal="left" vertical="center"/>
    </xf>
    <xf numFmtId="0" fontId="10" fillId="0" borderId="0" xfId="0" applyFont="1">
      <alignment vertical="center"/>
    </xf>
    <xf numFmtId="0" fontId="11" fillId="0" borderId="0" xfId="0" applyFont="1">
      <alignment vertical="center"/>
    </xf>
    <xf numFmtId="0" fontId="12" fillId="2" borderId="0" xfId="0" applyFont="1" applyFill="1">
      <alignment vertical="center"/>
    </xf>
    <xf numFmtId="0" fontId="13" fillId="0" borderId="0" xfId="0" applyFont="1" applyAlignment="1">
      <alignment horizontal="left" vertical="center"/>
    </xf>
    <xf numFmtId="0" fontId="14" fillId="0" borderId="0" xfId="0" applyFont="1">
      <alignment vertical="center"/>
    </xf>
    <xf numFmtId="0" fontId="21" fillId="0" borderId="1" xfId="0" applyFont="1" applyBorder="1" applyAlignment="1">
      <alignment vertical="center" wrapText="1"/>
    </xf>
    <xf numFmtId="0" fontId="7" fillId="0" borderId="33" xfId="0" applyFont="1" applyBorder="1" applyAlignment="1">
      <alignment horizontal="center" vertical="center"/>
    </xf>
    <xf numFmtId="5" fontId="17" fillId="0" borderId="36" xfId="0" applyNumberFormat="1" applyFont="1" applyBorder="1">
      <alignment vertical="center"/>
    </xf>
    <xf numFmtId="0" fontId="0" fillId="0" borderId="0" xfId="0" applyAlignment="1">
      <alignment horizontal="right" vertical="center"/>
    </xf>
    <xf numFmtId="0" fontId="0" fillId="0" borderId="36" xfId="0" applyBorder="1">
      <alignment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23" fillId="0" borderId="44" xfId="0" applyFont="1" applyBorder="1" applyAlignment="1">
      <alignment vertical="center" wrapText="1"/>
    </xf>
    <xf numFmtId="0" fontId="23" fillId="0" borderId="41" xfId="0" applyFont="1" applyBorder="1" applyAlignment="1">
      <alignment vertical="center" wrapText="1"/>
    </xf>
    <xf numFmtId="0" fontId="23" fillId="0" borderId="45" xfId="0" applyFont="1" applyBorder="1" applyAlignment="1">
      <alignment vertical="center" wrapText="1"/>
    </xf>
    <xf numFmtId="0" fontId="5" fillId="2" borderId="51" xfId="0" applyFont="1" applyFill="1" applyBorder="1" applyAlignment="1">
      <alignment vertical="center" wrapText="1"/>
    </xf>
    <xf numFmtId="5" fontId="4" fillId="0" borderId="51" xfId="0" applyNumberFormat="1" applyFont="1" applyBorder="1" applyAlignment="1">
      <alignment vertical="center" wrapText="1"/>
    </xf>
    <xf numFmtId="5" fontId="4" fillId="0" borderId="52" xfId="0" applyNumberFormat="1" applyFont="1" applyBorder="1" applyAlignment="1">
      <alignment vertical="center" wrapText="1"/>
    </xf>
    <xf numFmtId="0" fontId="5" fillId="2" borderId="6" xfId="0" applyFont="1" applyFill="1" applyBorder="1" applyAlignment="1">
      <alignment vertical="center" wrapText="1"/>
    </xf>
    <xf numFmtId="5" fontId="4" fillId="0" borderId="6" xfId="0" applyNumberFormat="1" applyFont="1" applyBorder="1" applyAlignment="1">
      <alignment vertical="center" wrapText="1"/>
    </xf>
    <xf numFmtId="5" fontId="4" fillId="0" borderId="53" xfId="0" applyNumberFormat="1" applyFont="1" applyBorder="1" applyAlignment="1">
      <alignment vertical="center" wrapText="1"/>
    </xf>
    <xf numFmtId="0" fontId="4" fillId="2" borderId="6" xfId="0" applyFont="1" applyFill="1" applyBorder="1" applyAlignment="1">
      <alignment vertical="center" wrapText="1"/>
    </xf>
    <xf numFmtId="5" fontId="4" fillId="0" borderId="55" xfId="0" applyNumberFormat="1" applyFont="1" applyBorder="1" applyAlignment="1">
      <alignment vertical="center" wrapText="1"/>
    </xf>
    <xf numFmtId="0" fontId="4" fillId="2" borderId="55" xfId="0" applyFont="1" applyFill="1" applyBorder="1" applyAlignment="1">
      <alignment vertical="center" wrapText="1"/>
    </xf>
    <xf numFmtId="5" fontId="4" fillId="0" borderId="56" xfId="0" applyNumberFormat="1" applyFont="1" applyBorder="1" applyAlignment="1">
      <alignment vertical="center" wrapText="1"/>
    </xf>
    <xf numFmtId="0" fontId="22" fillId="0" borderId="41" xfId="0" applyFont="1" applyBorder="1" applyAlignment="1">
      <alignment vertical="center" wrapText="1"/>
    </xf>
    <xf numFmtId="0" fontId="5" fillId="2" borderId="50" xfId="0" applyFont="1" applyFill="1" applyBorder="1" applyAlignment="1">
      <alignment vertical="center" wrapText="1"/>
    </xf>
    <xf numFmtId="0" fontId="5" fillId="2" borderId="5" xfId="0" applyFont="1" applyFill="1" applyBorder="1" applyAlignment="1">
      <alignment vertical="center" wrapText="1"/>
    </xf>
    <xf numFmtId="0" fontId="3" fillId="2" borderId="5" xfId="0" applyFont="1" applyFill="1" applyBorder="1" applyAlignment="1">
      <alignment vertical="center" wrapText="1"/>
    </xf>
    <xf numFmtId="0" fontId="3" fillId="2" borderId="54" xfId="0" applyFont="1" applyFill="1" applyBorder="1" applyAlignment="1">
      <alignment vertical="center" wrapText="1"/>
    </xf>
    <xf numFmtId="0" fontId="0" fillId="0" borderId="0" xfId="0" applyAlignment="1">
      <alignment vertical="center" wrapText="1"/>
    </xf>
    <xf numFmtId="0" fontId="25" fillId="0" borderId="0" xfId="0" applyFont="1">
      <alignment vertical="center"/>
    </xf>
    <xf numFmtId="0" fontId="26" fillId="0" borderId="0" xfId="0" applyFont="1">
      <alignment vertical="center"/>
    </xf>
    <xf numFmtId="0" fontId="26" fillId="0" borderId="0" xfId="0" applyFont="1" applyAlignment="1">
      <alignment horizontal="right" vertical="center"/>
    </xf>
    <xf numFmtId="0" fontId="27" fillId="0" borderId="10" xfId="0" applyFont="1" applyBorder="1" applyAlignment="1">
      <alignment horizontal="left" vertical="center"/>
    </xf>
    <xf numFmtId="0" fontId="26" fillId="0" borderId="13" xfId="0" applyFont="1" applyBorder="1" applyAlignment="1">
      <alignment horizontal="left" vertical="center"/>
    </xf>
    <xf numFmtId="0" fontId="26" fillId="0" borderId="27" xfId="0" applyFont="1" applyBorder="1" applyAlignment="1">
      <alignment vertical="center" wrapText="1"/>
    </xf>
    <xf numFmtId="0" fontId="26" fillId="0" borderId="1" xfId="0" applyFont="1" applyBorder="1">
      <alignment vertical="center"/>
    </xf>
    <xf numFmtId="0" fontId="26" fillId="0" borderId="0" xfId="0" applyFont="1" applyAlignment="1">
      <alignment vertical="center" wrapText="1"/>
    </xf>
    <xf numFmtId="0" fontId="26" fillId="0" borderId="11" xfId="0" applyFont="1" applyBorder="1" applyAlignment="1">
      <alignment vertical="center" wrapText="1"/>
    </xf>
    <xf numFmtId="0" fontId="26" fillId="0" borderId="12" xfId="0" applyFont="1" applyBorder="1">
      <alignment vertical="center"/>
    </xf>
    <xf numFmtId="0" fontId="29" fillId="0" borderId="0" xfId="0" applyFont="1" applyAlignment="1">
      <alignment horizontal="center" vertical="center" wrapText="1"/>
    </xf>
    <xf numFmtId="0" fontId="26" fillId="0" borderId="0" xfId="0" applyFont="1" applyAlignment="1">
      <alignment horizontal="left" vertical="center"/>
    </xf>
    <xf numFmtId="0" fontId="27" fillId="0" borderId="0" xfId="0" applyFont="1" applyAlignment="1">
      <alignment vertical="center" wrapText="1"/>
    </xf>
    <xf numFmtId="0" fontId="30" fillId="0" borderId="0" xfId="0" applyFont="1" applyAlignment="1">
      <alignment vertical="center" wrapText="1"/>
    </xf>
    <xf numFmtId="0" fontId="26" fillId="3" borderId="0" xfId="0" applyFont="1" applyFill="1" applyAlignment="1">
      <alignment horizontal="left" vertical="center"/>
    </xf>
    <xf numFmtId="0" fontId="28" fillId="0" borderId="0" xfId="0" applyFont="1" applyAlignment="1">
      <alignment vertical="center" wrapText="1"/>
    </xf>
    <xf numFmtId="0" fontId="29" fillId="0" borderId="0" xfId="0" applyFont="1" applyAlignment="1">
      <alignment horizontal="justify" vertical="center" wrapText="1"/>
    </xf>
    <xf numFmtId="0" fontId="28" fillId="0" borderId="59" xfId="0" applyFont="1" applyBorder="1" applyAlignment="1">
      <alignment horizontal="justify" vertical="center"/>
    </xf>
    <xf numFmtId="0" fontId="26" fillId="0" borderId="60" xfId="0" applyFont="1" applyBorder="1">
      <alignment vertical="center"/>
    </xf>
    <xf numFmtId="0" fontId="28" fillId="0" borderId="49" xfId="0" applyFont="1" applyBorder="1" applyAlignment="1">
      <alignment horizontal="justify" vertical="center"/>
    </xf>
    <xf numFmtId="0" fontId="28" fillId="0" borderId="62" xfId="0" applyFont="1" applyBorder="1" applyAlignment="1">
      <alignment horizontal="justify" vertical="center"/>
    </xf>
    <xf numFmtId="0" fontId="26" fillId="0" borderId="63" xfId="0" applyFont="1" applyBorder="1">
      <alignment vertical="center"/>
    </xf>
    <xf numFmtId="0" fontId="26" fillId="0" borderId="64" xfId="0" applyFont="1" applyBorder="1" applyAlignment="1">
      <alignment horizontal="left" vertical="center"/>
    </xf>
    <xf numFmtId="0" fontId="26" fillId="0" borderId="65" xfId="0" applyFont="1" applyBorder="1" applyAlignment="1">
      <alignment vertical="center" wrapText="1"/>
    </xf>
    <xf numFmtId="0" fontId="26" fillId="0" borderId="57" xfId="0" applyFont="1" applyBorder="1">
      <alignment vertical="center"/>
    </xf>
    <xf numFmtId="0" fontId="26" fillId="0" borderId="11" xfId="0" applyFont="1" applyBorder="1" applyAlignment="1">
      <alignment horizontal="left" vertical="center"/>
    </xf>
    <xf numFmtId="0" fontId="26" fillId="4" borderId="58" xfId="0" applyFont="1" applyFill="1" applyBorder="1" applyAlignment="1">
      <alignment horizontal="center" vertical="center" wrapText="1"/>
    </xf>
    <xf numFmtId="0" fontId="26" fillId="4" borderId="46" xfId="0" applyFont="1" applyFill="1" applyBorder="1" applyAlignment="1">
      <alignment horizontal="center" vertical="center" wrapText="1"/>
    </xf>
    <xf numFmtId="0" fontId="26" fillId="4" borderId="61" xfId="0" applyFont="1" applyFill="1" applyBorder="1" applyAlignment="1">
      <alignment horizontal="center" vertical="center" wrapText="1"/>
    </xf>
    <xf numFmtId="0" fontId="28" fillId="0" borderId="68" xfId="0" applyFont="1" applyBorder="1" applyAlignment="1">
      <alignment horizontal="justify" vertical="center"/>
    </xf>
    <xf numFmtId="0" fontId="28" fillId="0" borderId="69" xfId="0" applyFont="1" applyBorder="1" applyAlignment="1">
      <alignment horizontal="justify" vertical="center"/>
    </xf>
    <xf numFmtId="0" fontId="28" fillId="0" borderId="70" xfId="0" applyFont="1" applyBorder="1" applyAlignment="1">
      <alignment horizontal="justify" vertical="center"/>
    </xf>
    <xf numFmtId="0" fontId="26" fillId="0" borderId="71" xfId="0" applyFont="1" applyBorder="1">
      <alignment vertical="center"/>
    </xf>
    <xf numFmtId="0" fontId="26" fillId="0" borderId="72" xfId="0" applyFont="1" applyBorder="1">
      <alignment vertical="center"/>
    </xf>
    <xf numFmtId="0" fontId="26" fillId="0" borderId="73" xfId="0" applyFont="1" applyBorder="1">
      <alignment vertical="center"/>
    </xf>
    <xf numFmtId="0" fontId="28" fillId="0" borderId="69" xfId="0" applyFont="1" applyBorder="1" applyAlignment="1">
      <alignment horizontal="justify" vertical="center" wrapText="1"/>
    </xf>
    <xf numFmtId="0" fontId="31" fillId="0" borderId="70" xfId="0" applyFont="1" applyBorder="1" applyAlignment="1">
      <alignment horizontal="justify" vertical="center"/>
    </xf>
    <xf numFmtId="0" fontId="31" fillId="0" borderId="69" xfId="0" applyFont="1" applyBorder="1" applyAlignment="1">
      <alignment horizontal="justify" vertical="center"/>
    </xf>
    <xf numFmtId="0" fontId="26" fillId="0" borderId="59" xfId="0" applyFont="1" applyBorder="1" applyAlignment="1">
      <alignment horizontal="center" vertical="center" wrapText="1"/>
    </xf>
    <xf numFmtId="0" fontId="26" fillId="0" borderId="62" xfId="0" applyFont="1" applyBorder="1" applyAlignment="1">
      <alignment horizontal="center" vertical="center" wrapText="1"/>
    </xf>
    <xf numFmtId="0" fontId="31" fillId="0" borderId="59" xfId="0" applyFont="1" applyBorder="1" applyAlignment="1">
      <alignment horizontal="justify" vertical="center"/>
    </xf>
    <xf numFmtId="0" fontId="0" fillId="0" borderId="0" xfId="0" applyAlignment="1">
      <alignment horizontal="right" vertical="top" wrapText="1"/>
    </xf>
    <xf numFmtId="0" fontId="0" fillId="0" borderId="0" xfId="0" applyAlignment="1">
      <alignment horizontal="right" vertical="top"/>
    </xf>
    <xf numFmtId="0" fontId="0" fillId="0" borderId="34" xfId="0" applyBorder="1" applyAlignment="1">
      <alignment horizontal="left" vertical="top"/>
    </xf>
    <xf numFmtId="5" fontId="19" fillId="0" borderId="24" xfId="0" applyNumberFormat="1" applyFont="1" applyBorder="1" applyAlignment="1">
      <alignment horizontal="center" vertical="center"/>
    </xf>
    <xf numFmtId="5" fontId="19" fillId="0" borderId="25" xfId="0" applyNumberFormat="1" applyFont="1" applyBorder="1" applyAlignment="1">
      <alignment horizontal="center" vertical="center"/>
    </xf>
    <xf numFmtId="5" fontId="19" fillId="0" borderId="26" xfId="0" applyNumberFormat="1" applyFont="1" applyBorder="1" applyAlignment="1">
      <alignment horizontal="center" vertical="center"/>
    </xf>
    <xf numFmtId="0" fontId="0" fillId="0" borderId="28" xfId="0" applyBorder="1" applyAlignment="1">
      <alignment horizontal="center" vertical="center"/>
    </xf>
    <xf numFmtId="0" fontId="0" fillId="0" borderId="13" xfId="0" applyBorder="1" applyAlignment="1">
      <alignment horizontal="center" vertical="center"/>
    </xf>
    <xf numFmtId="5" fontId="19" fillId="0" borderId="27" xfId="0" applyNumberFormat="1" applyFont="1" applyBorder="1" applyAlignment="1">
      <alignment horizontal="left" vertical="center" wrapText="1"/>
    </xf>
    <xf numFmtId="0" fontId="19" fillId="0" borderId="29" xfId="0" applyFont="1" applyBorder="1" applyAlignment="1">
      <alignment horizontal="left" vertical="center" wrapText="1"/>
    </xf>
    <xf numFmtId="0" fontId="15" fillId="2" borderId="66" xfId="0" applyFont="1" applyFill="1" applyBorder="1" applyAlignment="1">
      <alignment horizontal="center" vertical="center" wrapText="1"/>
    </xf>
    <xf numFmtId="0" fontId="15" fillId="2" borderId="48"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3" fillId="0" borderId="30"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4"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37" xfId="0" applyFont="1" applyBorder="1" applyAlignment="1">
      <alignment horizontal="lef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24" fillId="0" borderId="0" xfId="0" applyFont="1" applyAlignment="1">
      <alignment horizontal="left" vertical="center" wrapText="1"/>
    </xf>
    <xf numFmtId="0" fontId="24" fillId="0" borderId="0" xfId="0" applyFont="1" applyAlignment="1">
      <alignment horizontal="left" vertical="center"/>
    </xf>
    <xf numFmtId="0" fontId="0" fillId="2" borderId="14"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4" xfId="0" applyFill="1" applyBorder="1" applyAlignment="1">
      <alignment horizontal="left" vertical="center"/>
    </xf>
    <xf numFmtId="0" fontId="0" fillId="2" borderId="6" xfId="0" applyFill="1" applyBorder="1" applyAlignment="1">
      <alignment horizontal="left" vertical="center"/>
    </xf>
    <xf numFmtId="0" fontId="0" fillId="2" borderId="7" xfId="0" applyFill="1" applyBorder="1" applyAlignment="1">
      <alignment horizontal="left" vertical="center"/>
    </xf>
    <xf numFmtId="0" fontId="0" fillId="0" borderId="1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5" fontId="20" fillId="0" borderId="35" xfId="0" applyNumberFormat="1" applyFont="1" applyBorder="1" applyAlignment="1">
      <alignment horizontal="center" vertical="center"/>
    </xf>
    <xf numFmtId="5" fontId="20" fillId="0" borderId="28" xfId="0" applyNumberFormat="1" applyFont="1" applyBorder="1" applyAlignment="1">
      <alignment horizontal="center" vertical="center"/>
    </xf>
    <xf numFmtId="5" fontId="20" fillId="0" borderId="29" xfId="0" applyNumberFormat="1" applyFont="1" applyBorder="1" applyAlignment="1">
      <alignment horizontal="center" vertical="center"/>
    </xf>
    <xf numFmtId="0" fontId="3" fillId="0" borderId="17"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5" fontId="18" fillId="0" borderId="18" xfId="0" applyNumberFormat="1" applyFont="1" applyBorder="1" applyAlignment="1">
      <alignment horizontal="center" vertical="center" wrapText="1"/>
    </xf>
    <xf numFmtId="5" fontId="18" fillId="0" borderId="19" xfId="0" applyNumberFormat="1" applyFont="1" applyBorder="1" applyAlignment="1">
      <alignment horizontal="center" vertical="center" wrapText="1"/>
    </xf>
    <xf numFmtId="5" fontId="18" fillId="0" borderId="22" xfId="0" applyNumberFormat="1"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15" fillId="2" borderId="14"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2" borderId="41" xfId="0" applyFill="1" applyBorder="1" applyAlignment="1">
      <alignment horizontal="center" vertical="center"/>
    </xf>
    <xf numFmtId="0" fontId="0" fillId="2" borderId="43" xfId="0" applyFill="1" applyBorder="1" applyAlignment="1">
      <alignment horizontal="center" vertical="center"/>
    </xf>
    <xf numFmtId="0" fontId="0" fillId="2" borderId="42" xfId="0" applyFill="1" applyBorder="1" applyAlignment="1">
      <alignment horizontal="center" vertical="center"/>
    </xf>
    <xf numFmtId="0" fontId="6" fillId="0" borderId="2" xfId="0" applyFont="1" applyBorder="1" applyAlignment="1">
      <alignment horizontal="center" vertical="center"/>
    </xf>
    <xf numFmtId="0" fontId="7" fillId="0" borderId="39" xfId="0" applyFont="1" applyBorder="1" applyAlignment="1">
      <alignment horizontal="center" vertical="center"/>
    </xf>
    <xf numFmtId="0" fontId="7" fillId="0" borderId="8" xfId="0" applyFont="1" applyBorder="1" applyAlignment="1">
      <alignment horizontal="center" vertical="center"/>
    </xf>
    <xf numFmtId="0" fontId="7" fillId="0" borderId="40" xfId="0" applyFont="1" applyBorder="1" applyAlignment="1">
      <alignment horizontal="center" vertical="center"/>
    </xf>
    <xf numFmtId="0" fontId="29" fillId="0" borderId="1" xfId="0" applyFont="1" applyBorder="1" applyAlignment="1">
      <alignment horizontal="center" vertical="center" wrapText="1"/>
    </xf>
    <xf numFmtId="0" fontId="29" fillId="0" borderId="35"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11"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ontact@envix.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7"/>
  <sheetViews>
    <sheetView topLeftCell="A14" zoomScale="115" zoomScaleNormal="115" workbookViewId="0">
      <selection activeCell="M15" sqref="M15"/>
    </sheetView>
  </sheetViews>
  <sheetFormatPr defaultRowHeight="13.5" x14ac:dyDescent="0.15"/>
  <cols>
    <col min="2" max="2" width="17.5" customWidth="1"/>
    <col min="6" max="6" width="12.125" customWidth="1"/>
    <col min="7" max="8" width="7.875" customWidth="1"/>
  </cols>
  <sheetData>
    <row r="1" spans="1:8" ht="18.75" x14ac:dyDescent="0.15">
      <c r="A1" s="14" t="s">
        <v>54</v>
      </c>
    </row>
    <row r="2" spans="1:8" ht="18.75" x14ac:dyDescent="0.15">
      <c r="A2" s="14"/>
      <c r="E2" s="86" t="s">
        <v>53</v>
      </c>
      <c r="F2" s="87"/>
      <c r="G2" s="87"/>
      <c r="H2" s="87"/>
    </row>
    <row r="3" spans="1:8" ht="18.75" x14ac:dyDescent="0.15">
      <c r="A3" s="14"/>
      <c r="E3" s="87"/>
      <c r="F3" s="87"/>
      <c r="G3" s="87"/>
      <c r="H3" s="87"/>
    </row>
    <row r="4" spans="1:8" ht="91.5" customHeight="1" x14ac:dyDescent="0.15">
      <c r="A4" s="14"/>
      <c r="E4" s="87"/>
      <c r="F4" s="87"/>
      <c r="G4" s="87"/>
      <c r="H4" s="87"/>
    </row>
    <row r="5" spans="1:8" x14ac:dyDescent="0.15">
      <c r="B5" t="s">
        <v>40</v>
      </c>
    </row>
    <row r="6" spans="1:8" ht="14.25" thickBot="1" x14ac:dyDescent="0.2">
      <c r="B6" s="1" t="s">
        <v>39</v>
      </c>
    </row>
    <row r="7" spans="1:8" ht="14.25" thickBot="1" x14ac:dyDescent="0.2">
      <c r="A7" s="120" t="s">
        <v>0</v>
      </c>
      <c r="B7" s="109"/>
      <c r="C7" s="93" t="s">
        <v>1</v>
      </c>
      <c r="D7" s="108"/>
      <c r="E7" s="108"/>
      <c r="F7" s="108"/>
      <c r="G7" s="108"/>
      <c r="H7" s="109"/>
    </row>
    <row r="8" spans="1:8" x14ac:dyDescent="0.15">
      <c r="A8" s="123" t="s">
        <v>18</v>
      </c>
      <c r="B8" s="124"/>
      <c r="C8" s="117" t="s">
        <v>31</v>
      </c>
      <c r="D8" s="118"/>
      <c r="E8" s="118"/>
      <c r="F8" s="118"/>
      <c r="G8" s="118"/>
      <c r="H8" s="119"/>
    </row>
    <row r="9" spans="1:8" x14ac:dyDescent="0.15">
      <c r="A9" s="139" t="s">
        <v>3</v>
      </c>
      <c r="B9" s="140"/>
      <c r="C9" s="114"/>
      <c r="D9" s="115"/>
      <c r="E9" s="115"/>
      <c r="F9" s="115"/>
      <c r="G9" s="115"/>
      <c r="H9" s="116"/>
    </row>
    <row r="10" spans="1:8" x14ac:dyDescent="0.15">
      <c r="A10" s="139" t="s">
        <v>4</v>
      </c>
      <c r="B10" s="140"/>
      <c r="C10" s="114"/>
      <c r="D10" s="115"/>
      <c r="E10" s="115"/>
      <c r="F10" s="115"/>
      <c r="G10" s="115"/>
      <c r="H10" s="116"/>
    </row>
    <row r="11" spans="1:8" x14ac:dyDescent="0.15">
      <c r="A11" s="121" t="s">
        <v>2</v>
      </c>
      <c r="B11" s="122"/>
      <c r="C11" s="141"/>
      <c r="D11" s="142"/>
      <c r="E11" s="142"/>
      <c r="F11" s="142"/>
      <c r="G11" s="142"/>
      <c r="H11" s="143"/>
    </row>
    <row r="12" spans="1:8" x14ac:dyDescent="0.15">
      <c r="A12" s="139" t="s">
        <v>5</v>
      </c>
      <c r="B12" s="140"/>
      <c r="C12" s="114"/>
      <c r="D12" s="115"/>
      <c r="E12" s="115"/>
      <c r="F12" s="115"/>
      <c r="G12" s="115"/>
      <c r="H12" s="116"/>
    </row>
    <row r="13" spans="1:8" x14ac:dyDescent="0.15">
      <c r="A13" s="139" t="s">
        <v>17</v>
      </c>
      <c r="B13" s="140"/>
      <c r="C13" s="114"/>
      <c r="D13" s="115"/>
      <c r="E13" s="115"/>
      <c r="F13" s="115"/>
      <c r="G13" s="115"/>
      <c r="H13" s="116"/>
    </row>
    <row r="14" spans="1:8" ht="41.25" customHeight="1" x14ac:dyDescent="0.15">
      <c r="A14" s="134" t="s">
        <v>15</v>
      </c>
      <c r="B14" s="135"/>
      <c r="C14" s="136" t="s">
        <v>33</v>
      </c>
      <c r="D14" s="137"/>
      <c r="E14" s="137"/>
      <c r="F14" s="137"/>
      <c r="G14" s="137"/>
      <c r="H14" s="138"/>
    </row>
    <row r="15" spans="1:8" ht="41.25" customHeight="1" thickBot="1" x14ac:dyDescent="0.2">
      <c r="A15" s="110" t="s">
        <v>44</v>
      </c>
      <c r="B15" s="111"/>
      <c r="C15" s="96" t="s">
        <v>45</v>
      </c>
      <c r="D15" s="97"/>
      <c r="E15" s="97"/>
      <c r="F15" s="97"/>
      <c r="G15" s="97"/>
      <c r="H15" s="98"/>
    </row>
    <row r="17" spans="1:8" s="15" customFormat="1" ht="18.75" x14ac:dyDescent="0.15">
      <c r="A17" s="14" t="s">
        <v>6</v>
      </c>
      <c r="F17" s="112"/>
      <c r="G17" s="113"/>
      <c r="H17" s="113"/>
    </row>
    <row r="18" spans="1:8" ht="14.25" thickBot="1" x14ac:dyDescent="0.2">
      <c r="A18" s="16" t="s">
        <v>16</v>
      </c>
      <c r="B18" s="18" t="s">
        <v>19</v>
      </c>
    </row>
    <row r="19" spans="1:8" ht="27.75" thickBot="1" x14ac:dyDescent="0.2">
      <c r="A19" s="11" t="s">
        <v>9</v>
      </c>
      <c r="B19" s="93" t="s">
        <v>6</v>
      </c>
      <c r="C19" s="108"/>
      <c r="D19" s="108"/>
      <c r="E19" s="108"/>
      <c r="F19" s="108"/>
      <c r="G19" s="108"/>
      <c r="H19" s="109"/>
    </row>
    <row r="20" spans="1:8" x14ac:dyDescent="0.15">
      <c r="A20" s="9"/>
      <c r="B20" s="99" t="s">
        <v>7</v>
      </c>
      <c r="C20" s="100"/>
      <c r="D20" s="100"/>
      <c r="E20" s="100"/>
      <c r="F20" s="100"/>
      <c r="G20" s="100"/>
      <c r="H20" s="101"/>
    </row>
    <row r="21" spans="1:8" x14ac:dyDescent="0.15">
      <c r="A21" s="10"/>
      <c r="B21" s="102" t="s">
        <v>8</v>
      </c>
      <c r="C21" s="103"/>
      <c r="D21" s="103"/>
      <c r="E21" s="103"/>
      <c r="F21" s="103"/>
      <c r="G21" s="103"/>
      <c r="H21" s="104"/>
    </row>
    <row r="22" spans="1:8" x14ac:dyDescent="0.15">
      <c r="A22" s="88"/>
      <c r="B22" s="105" t="s">
        <v>10</v>
      </c>
      <c r="C22" s="106"/>
      <c r="D22" s="106"/>
      <c r="E22" s="106"/>
      <c r="F22" s="106"/>
      <c r="G22" s="106"/>
      <c r="H22" s="107"/>
    </row>
    <row r="23" spans="1:8" ht="14.25" thickBot="1" x14ac:dyDescent="0.2">
      <c r="A23" s="88"/>
      <c r="B23" s="12"/>
      <c r="C23" s="17" t="s">
        <v>20</v>
      </c>
      <c r="D23" s="12"/>
      <c r="E23" s="12"/>
      <c r="F23" s="12"/>
      <c r="G23" s="12"/>
      <c r="H23" s="13"/>
    </row>
    <row r="24" spans="1:8" ht="14.25" thickBot="1" x14ac:dyDescent="0.2">
      <c r="A24" s="88"/>
      <c r="B24" s="3"/>
      <c r="C24" s="128" t="s">
        <v>11</v>
      </c>
      <c r="D24" s="129"/>
      <c r="E24" s="129" t="s">
        <v>12</v>
      </c>
      <c r="F24" s="130"/>
      <c r="H24" s="5"/>
    </row>
    <row r="25" spans="1:8" x14ac:dyDescent="0.15">
      <c r="A25" s="88"/>
      <c r="B25" s="26" t="s">
        <v>35</v>
      </c>
      <c r="C25" s="40"/>
      <c r="D25" s="30">
        <v>20000</v>
      </c>
      <c r="E25" s="29"/>
      <c r="F25" s="31">
        <v>35000</v>
      </c>
      <c r="H25" s="5"/>
    </row>
    <row r="26" spans="1:8" x14ac:dyDescent="0.15">
      <c r="A26" s="88"/>
      <c r="B26" s="39" t="s">
        <v>43</v>
      </c>
      <c r="C26" s="41"/>
      <c r="D26" s="33">
        <v>80000</v>
      </c>
      <c r="E26" s="32"/>
      <c r="F26" s="34">
        <v>140000</v>
      </c>
      <c r="H26" s="5"/>
    </row>
    <row r="27" spans="1:8" x14ac:dyDescent="0.15">
      <c r="A27" s="88"/>
      <c r="B27" s="27" t="s">
        <v>36</v>
      </c>
      <c r="C27" s="42"/>
      <c r="D27" s="33">
        <v>80000</v>
      </c>
      <c r="E27" s="35"/>
      <c r="F27" s="34">
        <v>140000</v>
      </c>
      <c r="H27" s="5"/>
    </row>
    <row r="28" spans="1:8" x14ac:dyDescent="0.15">
      <c r="A28" s="88"/>
      <c r="B28" s="27" t="s">
        <v>37</v>
      </c>
      <c r="C28" s="42"/>
      <c r="D28" s="33">
        <v>20000</v>
      </c>
      <c r="E28" s="32"/>
      <c r="F28" s="34">
        <v>35000</v>
      </c>
      <c r="H28" s="5"/>
    </row>
    <row r="29" spans="1:8" x14ac:dyDescent="0.15">
      <c r="A29" s="88"/>
      <c r="B29" s="27" t="s">
        <v>28</v>
      </c>
      <c r="C29" s="42"/>
      <c r="D29" s="33">
        <v>80000</v>
      </c>
      <c r="E29" s="35"/>
      <c r="F29" s="34">
        <v>140000</v>
      </c>
      <c r="H29" s="5"/>
    </row>
    <row r="30" spans="1:8" ht="26.25" thickBot="1" x14ac:dyDescent="0.2">
      <c r="A30" s="88"/>
      <c r="B30" s="28" t="s">
        <v>38</v>
      </c>
      <c r="C30" s="43"/>
      <c r="D30" s="36">
        <v>80000</v>
      </c>
      <c r="E30" s="37"/>
      <c r="F30" s="38">
        <v>140000</v>
      </c>
      <c r="H30" s="5"/>
    </row>
    <row r="31" spans="1:8" ht="14.25" thickBot="1" x14ac:dyDescent="0.2">
      <c r="A31" s="88"/>
      <c r="B31" s="4" t="s">
        <v>21</v>
      </c>
      <c r="C31" s="131">
        <f>IF(C25="○", D25, 0)+IF(C26="○", D26, 0)+IF(C27="○", D27, 0)+IF(C29="○", D29, 0)+IF(C30="○", D30, 0)+IF(C28="○",D28, 0)</f>
        <v>0</v>
      </c>
      <c r="D31" s="132"/>
      <c r="E31" s="132">
        <f>IF(E25="○", F25, 0)+IF(E26="○", F26, 0)+IF(E27="○", F27, 0)+IF(E29="○", F29, 0)+IF(E30="○", F30, 0)+IF(E28="○",F28, 0)</f>
        <v>0</v>
      </c>
      <c r="F31" s="133"/>
      <c r="H31" s="5"/>
    </row>
    <row r="32" spans="1:8" ht="15" thickBot="1" x14ac:dyDescent="0.2">
      <c r="A32" s="88"/>
      <c r="B32" s="2" t="s">
        <v>22</v>
      </c>
      <c r="C32" s="89">
        <f>C31+E31</f>
        <v>0</v>
      </c>
      <c r="D32" s="90"/>
      <c r="E32" s="90"/>
      <c r="F32" s="91"/>
      <c r="H32" s="5"/>
    </row>
    <row r="33" spans="1:8" ht="40.9" customHeight="1" thickBot="1" x14ac:dyDescent="0.2">
      <c r="A33" s="23"/>
      <c r="B33" s="92" t="s">
        <v>34</v>
      </c>
      <c r="C33" s="92"/>
      <c r="D33" s="92"/>
      <c r="E33" s="92"/>
      <c r="F33" s="93"/>
      <c r="G33" s="94" t="str">
        <f>テーマ毎購入!D4</f>
        <v>5レポート以上選択してください。</v>
      </c>
      <c r="H33" s="95"/>
    </row>
    <row r="34" spans="1:8" ht="51" customHeight="1" thickBot="1" x14ac:dyDescent="0.2">
      <c r="A34" s="19" t="s">
        <v>23</v>
      </c>
      <c r="B34" s="125">
        <f>IF(A20="○",330000, 0)+IF(A21="○", 180000, 0)+C32+IF(G33="5レポート以上選択してください。",0,G33)</f>
        <v>0</v>
      </c>
      <c r="C34" s="126"/>
      <c r="D34" s="126"/>
      <c r="E34" s="126"/>
      <c r="F34" s="126"/>
      <c r="G34" s="126"/>
      <c r="H34" s="127"/>
    </row>
    <row r="37" spans="1:8" x14ac:dyDescent="0.15">
      <c r="F37" t="s">
        <v>52</v>
      </c>
    </row>
  </sheetData>
  <mergeCells count="33">
    <mergeCell ref="C7:H7"/>
    <mergeCell ref="C11:H11"/>
    <mergeCell ref="C9:H9"/>
    <mergeCell ref="C10:H10"/>
    <mergeCell ref="C12:H12"/>
    <mergeCell ref="A8:B8"/>
    <mergeCell ref="B34:H34"/>
    <mergeCell ref="C24:D24"/>
    <mergeCell ref="E24:F24"/>
    <mergeCell ref="C31:D31"/>
    <mergeCell ref="E31:F31"/>
    <mergeCell ref="A14:B14"/>
    <mergeCell ref="C14:H14"/>
    <mergeCell ref="A9:B9"/>
    <mergeCell ref="A10:B10"/>
    <mergeCell ref="A12:B12"/>
    <mergeCell ref="A13:B13"/>
    <mergeCell ref="E2:H4"/>
    <mergeCell ref="A22:A32"/>
    <mergeCell ref="C32:F32"/>
    <mergeCell ref="B33:F33"/>
    <mergeCell ref="G33:H33"/>
    <mergeCell ref="C15:H15"/>
    <mergeCell ref="B20:H20"/>
    <mergeCell ref="B21:H21"/>
    <mergeCell ref="B22:H22"/>
    <mergeCell ref="B19:H19"/>
    <mergeCell ref="A15:B15"/>
    <mergeCell ref="F17:H17"/>
    <mergeCell ref="C13:H13"/>
    <mergeCell ref="C8:H8"/>
    <mergeCell ref="A7:B7"/>
    <mergeCell ref="A11:B11"/>
  </mergeCells>
  <phoneticPr fontId="1"/>
  <dataValidations count="1">
    <dataValidation type="list" allowBlank="1" showInputMessage="1" showErrorMessage="1" sqref="E25:E30 A33 A20:A21 C25:C30" xr:uid="{00000000-0002-0000-0000-000000000000}">
      <formula1>$A$18</formula1>
    </dataValidation>
  </dataValidations>
  <hyperlinks>
    <hyperlink ref="B6" r:id="rId1" xr:uid="{00000000-0004-0000-0000-000000000000}"/>
  </hyperlink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9"/>
  <sheetViews>
    <sheetView tabSelected="1" zoomScaleNormal="100" workbookViewId="0">
      <pane ySplit="5" topLeftCell="A56" activePane="bottomLeft" state="frozen"/>
      <selection pane="bottomLeft" activeCell="D81" sqref="D81"/>
    </sheetView>
  </sheetViews>
  <sheetFormatPr defaultRowHeight="13.5" x14ac:dyDescent="0.15"/>
  <cols>
    <col min="1" max="1" width="10.375" customWidth="1"/>
    <col min="2" max="2" width="7" customWidth="1"/>
    <col min="3" max="3" width="4.875" customWidth="1"/>
    <col min="4" max="4" width="56" customWidth="1"/>
    <col min="5" max="5" width="9" style="22" customWidth="1"/>
    <col min="6" max="6" width="9" hidden="1" customWidth="1"/>
    <col min="7" max="7" width="9" customWidth="1"/>
    <col min="14" max="14" width="46.5" customWidth="1"/>
    <col min="17" max="17" width="9" customWidth="1"/>
  </cols>
  <sheetData>
    <row r="1" spans="1:8" ht="42" customHeight="1" x14ac:dyDescent="0.15">
      <c r="A1" s="7" t="s">
        <v>55</v>
      </c>
    </row>
    <row r="2" spans="1:8" ht="15" thickBot="1" x14ac:dyDescent="0.2">
      <c r="A2" s="8" t="s">
        <v>30</v>
      </c>
    </row>
    <row r="3" spans="1:8" s="6" customFormat="1" ht="18.75" x14ac:dyDescent="0.15">
      <c r="A3" s="144" t="s">
        <v>14</v>
      </c>
      <c r="B3" s="145"/>
      <c r="C3" s="24"/>
      <c r="D3" s="20">
        <f>SUM(F9:F85)</f>
        <v>0</v>
      </c>
      <c r="E3" s="22"/>
      <c r="F3" t="s">
        <v>26</v>
      </c>
      <c r="G3"/>
      <c r="H3"/>
    </row>
    <row r="4" spans="1:8" s="6" customFormat="1" ht="19.5" thickBot="1" x14ac:dyDescent="0.2">
      <c r="A4" s="146" t="s">
        <v>13</v>
      </c>
      <c r="B4" s="147"/>
      <c r="C4" s="25"/>
      <c r="D4" s="21" t="str">
        <f>IF(D3&lt;5,"5レポート以上選択してください。",IF(D3&lt;20,D3*7000,20*7000+(D3-20)*6000))</f>
        <v>5レポート以上選択してください。</v>
      </c>
      <c r="E4" s="22"/>
      <c r="F4"/>
      <c r="G4"/>
      <c r="H4"/>
    </row>
    <row r="6" spans="1:8" x14ac:dyDescent="0.15">
      <c r="D6" t="s">
        <v>41</v>
      </c>
    </row>
    <row r="7" spans="1:8" ht="18" thickBot="1" x14ac:dyDescent="0.2">
      <c r="A7" s="45" t="s">
        <v>32</v>
      </c>
      <c r="B7" s="45" t="s">
        <v>51</v>
      </c>
      <c r="C7" s="46"/>
      <c r="D7" s="46"/>
      <c r="E7" s="47"/>
    </row>
    <row r="8" spans="1:8" ht="15" thickBot="1" x14ac:dyDescent="0.2">
      <c r="A8" s="46"/>
      <c r="B8" s="48" t="s">
        <v>29</v>
      </c>
      <c r="C8" s="70" t="s">
        <v>27</v>
      </c>
      <c r="D8" s="53" t="s">
        <v>24</v>
      </c>
      <c r="E8" s="54" t="s">
        <v>25</v>
      </c>
    </row>
    <row r="9" spans="1:8" s="44" customFormat="1" ht="25.5" x14ac:dyDescent="0.15">
      <c r="A9" s="52"/>
      <c r="B9" s="71"/>
      <c r="C9" s="83">
        <v>1</v>
      </c>
      <c r="D9" s="85" t="s">
        <v>105</v>
      </c>
      <c r="E9" s="63">
        <v>9</v>
      </c>
      <c r="F9" s="44">
        <f t="shared" ref="F9" si="0">IF(B9="○",1,0)</f>
        <v>0</v>
      </c>
    </row>
    <row r="10" spans="1:8" s="44" customFormat="1" ht="14.25" thickBot="1" x14ac:dyDescent="0.2">
      <c r="A10" s="52"/>
      <c r="B10" s="73"/>
      <c r="C10" s="84">
        <v>2</v>
      </c>
      <c r="D10" s="65" t="s">
        <v>106</v>
      </c>
      <c r="E10" s="66">
        <v>5</v>
      </c>
      <c r="F10" s="44">
        <f t="shared" ref="F10" si="1">IF(B10="○",1,0)</f>
        <v>0</v>
      </c>
    </row>
    <row r="11" spans="1:8" ht="19.5" customHeight="1" thickBot="1" x14ac:dyDescent="0.2">
      <c r="A11" s="46"/>
      <c r="B11" s="150" t="s">
        <v>42</v>
      </c>
      <c r="C11" s="151"/>
      <c r="D11" s="151"/>
      <c r="E11" s="54">
        <f>SUM(E9:E10)</f>
        <v>14</v>
      </c>
    </row>
    <row r="12" spans="1:8" ht="18" thickBot="1" x14ac:dyDescent="0.2">
      <c r="A12" s="45" t="s">
        <v>50</v>
      </c>
      <c r="B12" s="45"/>
      <c r="C12" s="46"/>
      <c r="D12" s="46"/>
      <c r="E12" s="47"/>
    </row>
    <row r="13" spans="1:8" ht="15" thickBot="1" x14ac:dyDescent="0.2">
      <c r="A13" s="46"/>
      <c r="B13" s="48" t="s">
        <v>29</v>
      </c>
      <c r="C13" s="49" t="s">
        <v>27</v>
      </c>
      <c r="D13" s="50" t="s">
        <v>24</v>
      </c>
      <c r="E13" s="51" t="s">
        <v>25</v>
      </c>
    </row>
    <row r="14" spans="1:8" x14ac:dyDescent="0.15">
      <c r="A14" s="46"/>
      <c r="B14" s="71"/>
      <c r="C14" s="62">
        <v>1</v>
      </c>
      <c r="D14" s="74" t="s">
        <v>56</v>
      </c>
      <c r="E14" s="77">
        <v>9</v>
      </c>
      <c r="F14">
        <f t="shared" ref="F14:F30" si="2">IF(B14="○",1,0)</f>
        <v>0</v>
      </c>
    </row>
    <row r="15" spans="1:8" ht="25.5" x14ac:dyDescent="0.15">
      <c r="A15" s="46"/>
      <c r="B15" s="72"/>
      <c r="C15" s="64">
        <v>2</v>
      </c>
      <c r="D15" s="75" t="s">
        <v>57</v>
      </c>
      <c r="E15" s="78">
        <v>11</v>
      </c>
      <c r="F15">
        <f t="shared" si="2"/>
        <v>0</v>
      </c>
    </row>
    <row r="16" spans="1:8" x14ac:dyDescent="0.15">
      <c r="A16" s="46"/>
      <c r="B16" s="72"/>
      <c r="C16" s="64">
        <v>3</v>
      </c>
      <c r="D16" s="75" t="s">
        <v>58</v>
      </c>
      <c r="E16" s="78">
        <v>9</v>
      </c>
      <c r="F16">
        <f t="shared" si="2"/>
        <v>0</v>
      </c>
    </row>
    <row r="17" spans="1:6" x14ac:dyDescent="0.15">
      <c r="A17" s="46"/>
      <c r="B17" s="72"/>
      <c r="C17" s="64">
        <v>4</v>
      </c>
      <c r="D17" s="75" t="s">
        <v>59</v>
      </c>
      <c r="E17" s="78">
        <v>7</v>
      </c>
      <c r="F17">
        <f>IF(B17="○",1,0)</f>
        <v>0</v>
      </c>
    </row>
    <row r="18" spans="1:6" x14ac:dyDescent="0.15">
      <c r="A18" s="46"/>
      <c r="B18" s="72"/>
      <c r="C18" s="64">
        <v>5</v>
      </c>
      <c r="D18" s="75" t="s">
        <v>60</v>
      </c>
      <c r="E18" s="78">
        <v>14</v>
      </c>
      <c r="F18">
        <f t="shared" si="2"/>
        <v>0</v>
      </c>
    </row>
    <row r="19" spans="1:6" x14ac:dyDescent="0.15">
      <c r="A19" s="46"/>
      <c r="B19" s="72"/>
      <c r="C19" s="64">
        <v>6</v>
      </c>
      <c r="D19" s="75" t="s">
        <v>61</v>
      </c>
      <c r="E19" s="78">
        <v>10</v>
      </c>
      <c r="F19">
        <f t="shared" si="2"/>
        <v>0</v>
      </c>
    </row>
    <row r="20" spans="1:6" x14ac:dyDescent="0.15">
      <c r="A20" s="46"/>
      <c r="B20" s="72"/>
      <c r="C20" s="64">
        <v>7</v>
      </c>
      <c r="D20" s="75" t="s">
        <v>62</v>
      </c>
      <c r="E20" s="78">
        <v>11</v>
      </c>
      <c r="F20">
        <f t="shared" si="2"/>
        <v>0</v>
      </c>
    </row>
    <row r="21" spans="1:6" ht="27.75" customHeight="1" x14ac:dyDescent="0.15">
      <c r="A21" s="46"/>
      <c r="B21" s="72"/>
      <c r="C21" s="64">
        <v>8</v>
      </c>
      <c r="D21" s="75" t="s">
        <v>63</v>
      </c>
      <c r="E21" s="78">
        <v>12</v>
      </c>
      <c r="F21">
        <f t="shared" si="2"/>
        <v>0</v>
      </c>
    </row>
    <row r="22" spans="1:6" ht="25.5" x14ac:dyDescent="0.15">
      <c r="A22" s="46"/>
      <c r="B22" s="72"/>
      <c r="C22" s="64">
        <v>9</v>
      </c>
      <c r="D22" s="75" t="s">
        <v>64</v>
      </c>
      <c r="E22" s="78">
        <v>8</v>
      </c>
      <c r="F22">
        <f t="shared" si="2"/>
        <v>0</v>
      </c>
    </row>
    <row r="23" spans="1:6" ht="43.5" customHeight="1" x14ac:dyDescent="0.15">
      <c r="A23" s="46"/>
      <c r="B23" s="72"/>
      <c r="C23" s="64">
        <v>10</v>
      </c>
      <c r="D23" s="82" t="s">
        <v>65</v>
      </c>
      <c r="E23" s="78">
        <v>10</v>
      </c>
      <c r="F23">
        <f t="shared" si="2"/>
        <v>0</v>
      </c>
    </row>
    <row r="24" spans="1:6" x14ac:dyDescent="0.15">
      <c r="A24" s="46"/>
      <c r="B24" s="72"/>
      <c r="C24" s="64">
        <v>11</v>
      </c>
      <c r="D24" s="75" t="s">
        <v>66</v>
      </c>
      <c r="E24" s="78">
        <v>10</v>
      </c>
      <c r="F24">
        <f t="shared" si="2"/>
        <v>0</v>
      </c>
    </row>
    <row r="25" spans="1:6" ht="25.5" x14ac:dyDescent="0.15">
      <c r="A25" s="46"/>
      <c r="B25" s="72"/>
      <c r="C25" s="64">
        <v>12</v>
      </c>
      <c r="D25" s="80" t="s">
        <v>67</v>
      </c>
      <c r="E25" s="78">
        <v>8</v>
      </c>
      <c r="F25">
        <f t="shared" si="2"/>
        <v>0</v>
      </c>
    </row>
    <row r="26" spans="1:6" ht="25.5" x14ac:dyDescent="0.15">
      <c r="A26" s="46"/>
      <c r="B26" s="72"/>
      <c r="C26" s="64">
        <v>13</v>
      </c>
      <c r="D26" s="75" t="s">
        <v>68</v>
      </c>
      <c r="E26" s="78">
        <v>8</v>
      </c>
      <c r="F26">
        <f t="shared" ref="F26:F27" si="3">IF(B26="○",1,0)</f>
        <v>0</v>
      </c>
    </row>
    <row r="27" spans="1:6" ht="25.5" x14ac:dyDescent="0.15">
      <c r="A27" s="46"/>
      <c r="B27" s="72"/>
      <c r="C27" s="64">
        <v>14</v>
      </c>
      <c r="D27" s="75" t="s">
        <v>69</v>
      </c>
      <c r="E27" s="78">
        <v>10</v>
      </c>
      <c r="F27">
        <f t="shared" si="3"/>
        <v>0</v>
      </c>
    </row>
    <row r="28" spans="1:6" ht="25.5" x14ac:dyDescent="0.15">
      <c r="A28" s="46"/>
      <c r="B28" s="72"/>
      <c r="C28" s="64">
        <v>15</v>
      </c>
      <c r="D28" s="82" t="s">
        <v>70</v>
      </c>
      <c r="E28" s="78">
        <v>10</v>
      </c>
      <c r="F28">
        <f t="shared" si="2"/>
        <v>0</v>
      </c>
    </row>
    <row r="29" spans="1:6" ht="25.5" x14ac:dyDescent="0.15">
      <c r="A29" s="46"/>
      <c r="B29" s="72"/>
      <c r="C29" s="64">
        <v>16</v>
      </c>
      <c r="D29" s="82" t="s">
        <v>71</v>
      </c>
      <c r="E29" s="78">
        <v>13</v>
      </c>
      <c r="F29">
        <f t="shared" ref="F29" si="4">IF(B29="○",1,0)</f>
        <v>0</v>
      </c>
    </row>
    <row r="30" spans="1:6" ht="14.25" thickBot="1" x14ac:dyDescent="0.2">
      <c r="A30" s="46"/>
      <c r="B30" s="73"/>
      <c r="C30" s="65">
        <v>17</v>
      </c>
      <c r="D30" s="76" t="s">
        <v>72</v>
      </c>
      <c r="E30" s="79">
        <v>7</v>
      </c>
      <c r="F30">
        <f t="shared" si="2"/>
        <v>0</v>
      </c>
    </row>
    <row r="31" spans="1:6" ht="14.25" thickBot="1" x14ac:dyDescent="0.2">
      <c r="A31" s="46"/>
      <c r="B31" s="148" t="s">
        <v>42</v>
      </c>
      <c r="C31" s="148"/>
      <c r="D31" s="149"/>
      <c r="E31" s="51">
        <f>SUM(E14:E30)</f>
        <v>167</v>
      </c>
    </row>
    <row r="32" spans="1:6" x14ac:dyDescent="0.15">
      <c r="A32" s="46"/>
      <c r="B32" s="55"/>
      <c r="C32" s="55"/>
      <c r="D32" s="55"/>
      <c r="E32" s="46"/>
    </row>
    <row r="33" spans="1:6" ht="18" thickBot="1" x14ac:dyDescent="0.2">
      <c r="A33" s="45" t="s">
        <v>49</v>
      </c>
      <c r="B33" s="56"/>
      <c r="C33" s="56"/>
      <c r="D33" s="57"/>
      <c r="E33" s="46"/>
    </row>
    <row r="34" spans="1:6" ht="15" thickBot="1" x14ac:dyDescent="0.2">
      <c r="A34" s="46"/>
      <c r="B34" s="48" t="s">
        <v>29</v>
      </c>
      <c r="C34" s="49" t="s">
        <v>27</v>
      </c>
      <c r="D34" s="50" t="s">
        <v>24</v>
      </c>
      <c r="E34" s="51" t="s">
        <v>25</v>
      </c>
    </row>
    <row r="35" spans="1:6" ht="29.25" customHeight="1" x14ac:dyDescent="0.15">
      <c r="A35" s="46"/>
      <c r="B35" s="71"/>
      <c r="C35" s="62">
        <v>1</v>
      </c>
      <c r="D35" s="74" t="s">
        <v>73</v>
      </c>
      <c r="E35" s="77">
        <v>8</v>
      </c>
      <c r="F35">
        <f t="shared" ref="F35:F44" si="5">IF(B35="○",1,0)</f>
        <v>0</v>
      </c>
    </row>
    <row r="36" spans="1:6" x14ac:dyDescent="0.15">
      <c r="A36" s="46"/>
      <c r="B36" s="72"/>
      <c r="C36" s="64">
        <v>2</v>
      </c>
      <c r="D36" s="75" t="s">
        <v>74</v>
      </c>
      <c r="E36" s="78">
        <v>9</v>
      </c>
      <c r="F36">
        <f t="shared" si="5"/>
        <v>0</v>
      </c>
    </row>
    <row r="37" spans="1:6" x14ac:dyDescent="0.15">
      <c r="A37" s="46"/>
      <c r="B37" s="72"/>
      <c r="C37" s="64">
        <v>3</v>
      </c>
      <c r="D37" s="75" t="s">
        <v>75</v>
      </c>
      <c r="E37" s="78">
        <v>11</v>
      </c>
      <c r="F37">
        <f t="shared" si="5"/>
        <v>0</v>
      </c>
    </row>
    <row r="38" spans="1:6" ht="25.5" x14ac:dyDescent="0.15">
      <c r="A38" s="46"/>
      <c r="B38" s="72"/>
      <c r="C38" s="64">
        <v>4</v>
      </c>
      <c r="D38" s="82" t="s">
        <v>76</v>
      </c>
      <c r="E38" s="78">
        <v>13</v>
      </c>
      <c r="F38">
        <f t="shared" si="5"/>
        <v>0</v>
      </c>
    </row>
    <row r="39" spans="1:6" ht="25.5" x14ac:dyDescent="0.15">
      <c r="A39" s="46"/>
      <c r="B39" s="72"/>
      <c r="C39" s="64">
        <v>5</v>
      </c>
      <c r="D39" s="75" t="s">
        <v>77</v>
      </c>
      <c r="E39" s="78">
        <v>15</v>
      </c>
      <c r="F39">
        <f t="shared" si="5"/>
        <v>0</v>
      </c>
    </row>
    <row r="40" spans="1:6" ht="25.5" x14ac:dyDescent="0.15">
      <c r="A40" s="46"/>
      <c r="B40" s="72"/>
      <c r="C40" s="64">
        <v>6</v>
      </c>
      <c r="D40" s="75" t="s">
        <v>78</v>
      </c>
      <c r="E40" s="78">
        <v>19</v>
      </c>
      <c r="F40">
        <f t="shared" si="5"/>
        <v>0</v>
      </c>
    </row>
    <row r="41" spans="1:6" x14ac:dyDescent="0.15">
      <c r="A41" s="46"/>
      <c r="B41" s="72"/>
      <c r="C41" s="64">
        <v>7</v>
      </c>
      <c r="D41" s="82" t="s">
        <v>79</v>
      </c>
      <c r="E41" s="78">
        <v>12</v>
      </c>
      <c r="F41">
        <f t="shared" si="5"/>
        <v>0</v>
      </c>
    </row>
    <row r="42" spans="1:6" x14ac:dyDescent="0.15">
      <c r="A42" s="46"/>
      <c r="B42" s="72"/>
      <c r="C42" s="64">
        <v>8</v>
      </c>
      <c r="D42" s="75" t="s">
        <v>80</v>
      </c>
      <c r="E42" s="78">
        <v>20</v>
      </c>
      <c r="F42">
        <f t="shared" ref="F42" si="6">IF(B42="○",1,0)</f>
        <v>0</v>
      </c>
    </row>
    <row r="43" spans="1:6" x14ac:dyDescent="0.15">
      <c r="A43" s="46"/>
      <c r="B43" s="72"/>
      <c r="C43" s="64">
        <v>9</v>
      </c>
      <c r="D43" s="75" t="s">
        <v>81</v>
      </c>
      <c r="E43" s="78">
        <v>5</v>
      </c>
      <c r="F43">
        <f t="shared" ref="F43" si="7">IF(B43="○",1,0)</f>
        <v>0</v>
      </c>
    </row>
    <row r="44" spans="1:6" ht="25.5" x14ac:dyDescent="0.15">
      <c r="A44" s="46"/>
      <c r="B44" s="72"/>
      <c r="C44" s="64">
        <v>10</v>
      </c>
      <c r="D44" s="82" t="s">
        <v>82</v>
      </c>
      <c r="E44" s="78">
        <v>7</v>
      </c>
      <c r="F44">
        <f t="shared" si="5"/>
        <v>0</v>
      </c>
    </row>
    <row r="45" spans="1:6" ht="14.25" thickBot="1" x14ac:dyDescent="0.2">
      <c r="A45" s="46"/>
      <c r="B45" s="73"/>
      <c r="C45" s="65">
        <v>11</v>
      </c>
      <c r="D45" s="76" t="s">
        <v>83</v>
      </c>
      <c r="E45" s="79">
        <v>23</v>
      </c>
      <c r="F45">
        <f t="shared" ref="F45" si="8">IF(B45="○",1,0)</f>
        <v>0</v>
      </c>
    </row>
    <row r="46" spans="1:6" ht="14.25" thickBot="1" x14ac:dyDescent="0.2">
      <c r="A46" s="46"/>
      <c r="B46" s="148" t="s">
        <v>42</v>
      </c>
      <c r="C46" s="148"/>
      <c r="D46" s="149"/>
      <c r="E46" s="51">
        <f>SUM(E35:E45)</f>
        <v>142</v>
      </c>
    </row>
    <row r="47" spans="1:6" ht="18" thickBot="1" x14ac:dyDescent="0.2">
      <c r="A47" s="45" t="s">
        <v>48</v>
      </c>
      <c r="B47" s="56"/>
      <c r="C47" s="56"/>
      <c r="D47" s="58"/>
      <c r="E47" s="46"/>
    </row>
    <row r="48" spans="1:6" ht="15" thickBot="1" x14ac:dyDescent="0.2">
      <c r="A48" s="46"/>
      <c r="B48" s="48" t="s">
        <v>29</v>
      </c>
      <c r="C48" s="49"/>
      <c r="D48" s="50"/>
      <c r="E48" s="51" t="s">
        <v>25</v>
      </c>
    </row>
    <row r="49" spans="1:6" x14ac:dyDescent="0.15">
      <c r="A49" s="46"/>
      <c r="B49" s="71"/>
      <c r="C49" s="62">
        <v>1</v>
      </c>
      <c r="D49" s="74" t="s">
        <v>84</v>
      </c>
      <c r="E49" s="77">
        <v>7</v>
      </c>
      <c r="F49">
        <f t="shared" ref="F49" si="9">IF(B49="○",1,0)</f>
        <v>0</v>
      </c>
    </row>
    <row r="50" spans="1:6" x14ac:dyDescent="0.15">
      <c r="A50" s="46"/>
      <c r="B50" s="72"/>
      <c r="C50" s="64">
        <v>2</v>
      </c>
      <c r="D50" s="75" t="s">
        <v>85</v>
      </c>
      <c r="E50" s="78">
        <v>8</v>
      </c>
      <c r="F50">
        <f t="shared" ref="F50:F51" si="10">IF(B50="○",1,0)</f>
        <v>0</v>
      </c>
    </row>
    <row r="51" spans="1:6" ht="14.25" thickBot="1" x14ac:dyDescent="0.2">
      <c r="A51" s="46"/>
      <c r="B51" s="73"/>
      <c r="C51" s="65">
        <v>3</v>
      </c>
      <c r="D51" s="76" t="s">
        <v>86</v>
      </c>
      <c r="E51" s="79">
        <v>8</v>
      </c>
      <c r="F51">
        <f t="shared" si="10"/>
        <v>0</v>
      </c>
    </row>
    <row r="52" spans="1:6" ht="14.25" thickBot="1" x14ac:dyDescent="0.2">
      <c r="A52" s="46"/>
      <c r="B52" s="148" t="s">
        <v>42</v>
      </c>
      <c r="C52" s="148"/>
      <c r="D52" s="149"/>
      <c r="E52" s="51">
        <f>SUM(E49:E51)</f>
        <v>23</v>
      </c>
    </row>
    <row r="53" spans="1:6" ht="18" thickBot="1" x14ac:dyDescent="0.2">
      <c r="A53" s="45" t="s">
        <v>47</v>
      </c>
      <c r="B53" s="59"/>
      <c r="C53" s="45"/>
      <c r="D53" s="60"/>
      <c r="E53" s="46"/>
    </row>
    <row r="54" spans="1:6" ht="15" thickBot="1" x14ac:dyDescent="0.2">
      <c r="A54" s="46"/>
      <c r="B54" s="48" t="s">
        <v>29</v>
      </c>
      <c r="C54" s="67"/>
      <c r="D54" s="68" t="s">
        <v>24</v>
      </c>
      <c r="E54" s="69" t="s">
        <v>25</v>
      </c>
    </row>
    <row r="55" spans="1:6" x14ac:dyDescent="0.15">
      <c r="A55" s="46"/>
      <c r="B55" s="71"/>
      <c r="C55" s="62">
        <v>1</v>
      </c>
      <c r="D55" s="74" t="s">
        <v>87</v>
      </c>
      <c r="E55" s="77">
        <v>11</v>
      </c>
      <c r="F55">
        <f t="shared" ref="F55:F62" si="11">IF(B55="○",1,0)</f>
        <v>0</v>
      </c>
    </row>
    <row r="56" spans="1:6" x14ac:dyDescent="0.15">
      <c r="A56" s="46"/>
      <c r="B56" s="72"/>
      <c r="C56" s="64">
        <v>2</v>
      </c>
      <c r="D56" s="75" t="s">
        <v>88</v>
      </c>
      <c r="E56" s="78">
        <v>13</v>
      </c>
      <c r="F56">
        <f t="shared" si="11"/>
        <v>0</v>
      </c>
    </row>
    <row r="57" spans="1:6" x14ac:dyDescent="0.15">
      <c r="A57" s="46"/>
      <c r="B57" s="72"/>
      <c r="C57" s="64">
        <v>3</v>
      </c>
      <c r="D57" s="82" t="s">
        <v>89</v>
      </c>
      <c r="E57" s="78">
        <v>12</v>
      </c>
      <c r="F57">
        <f t="shared" si="11"/>
        <v>0</v>
      </c>
    </row>
    <row r="58" spans="1:6" x14ac:dyDescent="0.15">
      <c r="A58" s="46"/>
      <c r="B58" s="72"/>
      <c r="C58" s="64">
        <v>4</v>
      </c>
      <c r="D58" s="82" t="s">
        <v>90</v>
      </c>
      <c r="E58" s="78">
        <v>12</v>
      </c>
      <c r="F58">
        <f t="shared" si="11"/>
        <v>0</v>
      </c>
    </row>
    <row r="59" spans="1:6" x14ac:dyDescent="0.15">
      <c r="A59" s="46"/>
      <c r="B59" s="72"/>
      <c r="C59" s="64">
        <v>5</v>
      </c>
      <c r="D59" s="75" t="s">
        <v>91</v>
      </c>
      <c r="E59" s="78">
        <v>11</v>
      </c>
      <c r="F59">
        <f t="shared" si="11"/>
        <v>0</v>
      </c>
    </row>
    <row r="60" spans="1:6" x14ac:dyDescent="0.15">
      <c r="A60" s="46"/>
      <c r="B60" s="72"/>
      <c r="C60" s="64">
        <v>6</v>
      </c>
      <c r="D60" s="75" t="s">
        <v>92</v>
      </c>
      <c r="E60" s="78">
        <v>9</v>
      </c>
      <c r="F60">
        <f t="shared" si="11"/>
        <v>0</v>
      </c>
    </row>
    <row r="61" spans="1:6" x14ac:dyDescent="0.15">
      <c r="A61" s="46"/>
      <c r="B61" s="72"/>
      <c r="C61" s="64">
        <v>7</v>
      </c>
      <c r="D61" s="75" t="s">
        <v>93</v>
      </c>
      <c r="E61" s="78">
        <v>18</v>
      </c>
      <c r="F61">
        <f t="shared" si="11"/>
        <v>0</v>
      </c>
    </row>
    <row r="62" spans="1:6" x14ac:dyDescent="0.15">
      <c r="A62" s="46"/>
      <c r="B62" s="72"/>
      <c r="C62" s="64">
        <v>8</v>
      </c>
      <c r="D62" s="75" t="s">
        <v>94</v>
      </c>
      <c r="E62" s="78">
        <v>9</v>
      </c>
      <c r="F62">
        <f t="shared" si="11"/>
        <v>0</v>
      </c>
    </row>
    <row r="63" spans="1:6" ht="25.5" x14ac:dyDescent="0.15">
      <c r="A63" s="46"/>
      <c r="B63" s="72"/>
      <c r="C63" s="64">
        <v>9</v>
      </c>
      <c r="D63" s="82" t="s">
        <v>95</v>
      </c>
      <c r="E63" s="78">
        <v>11</v>
      </c>
      <c r="F63">
        <f t="shared" ref="F63" si="12">IF(B63="○",1,0)</f>
        <v>0</v>
      </c>
    </row>
    <row r="64" spans="1:6" x14ac:dyDescent="0.15">
      <c r="A64" s="46"/>
      <c r="B64" s="72"/>
      <c r="C64" s="64">
        <v>10</v>
      </c>
      <c r="D64" s="75" t="s">
        <v>96</v>
      </c>
      <c r="E64" s="78">
        <v>6</v>
      </c>
      <c r="F64">
        <f t="shared" ref="F64" si="13">IF(B64="○",1,0)</f>
        <v>0</v>
      </c>
    </row>
    <row r="65" spans="1:7" x14ac:dyDescent="0.15">
      <c r="A65" s="46"/>
      <c r="B65" s="72"/>
      <c r="C65" s="64">
        <v>11</v>
      </c>
      <c r="D65" s="75" t="s">
        <v>97</v>
      </c>
      <c r="E65" s="78">
        <v>7</v>
      </c>
      <c r="F65">
        <f t="shared" ref="F65" si="14">IF(B65="○",1,0)</f>
        <v>0</v>
      </c>
    </row>
    <row r="66" spans="1:7" ht="14.25" thickBot="1" x14ac:dyDescent="0.2">
      <c r="A66" s="46"/>
      <c r="B66" s="73"/>
      <c r="C66" s="65">
        <v>12</v>
      </c>
      <c r="D66" s="76" t="s">
        <v>98</v>
      </c>
      <c r="E66" s="79">
        <v>6</v>
      </c>
      <c r="F66">
        <f>IF(B66="○",1,0)</f>
        <v>0</v>
      </c>
    </row>
    <row r="67" spans="1:7" ht="14.25" thickBot="1" x14ac:dyDescent="0.2">
      <c r="A67" s="46"/>
      <c r="B67" s="148" t="s">
        <v>42</v>
      </c>
      <c r="C67" s="148"/>
      <c r="D67" s="148"/>
      <c r="E67" s="51">
        <f>SUM(E55:E66)</f>
        <v>125</v>
      </c>
    </row>
    <row r="68" spans="1:7" ht="18" thickBot="1" x14ac:dyDescent="0.2">
      <c r="A68" s="45" t="s">
        <v>46</v>
      </c>
      <c r="B68" s="56"/>
      <c r="C68" s="56"/>
      <c r="D68" s="61"/>
      <c r="E68" s="46"/>
    </row>
    <row r="69" spans="1:7" ht="15" thickBot="1" x14ac:dyDescent="0.2">
      <c r="A69" s="46"/>
      <c r="B69" s="48" t="s">
        <v>29</v>
      </c>
      <c r="C69" s="49" t="s">
        <v>27</v>
      </c>
      <c r="D69" s="50" t="s">
        <v>24</v>
      </c>
      <c r="E69" s="51" t="s">
        <v>25</v>
      </c>
    </row>
    <row r="70" spans="1:7" ht="25.5" x14ac:dyDescent="0.15">
      <c r="A70" s="46"/>
      <c r="B70" s="71"/>
      <c r="C70" s="62">
        <v>1</v>
      </c>
      <c r="D70" s="74" t="s">
        <v>99</v>
      </c>
      <c r="E70" s="77">
        <v>6</v>
      </c>
      <c r="F70">
        <f t="shared" ref="F70:F78" si="15">IF(B70="○",1,0)</f>
        <v>0</v>
      </c>
    </row>
    <row r="71" spans="1:7" ht="25.5" x14ac:dyDescent="0.15">
      <c r="A71" s="46"/>
      <c r="B71" s="72"/>
      <c r="C71" s="64">
        <v>2</v>
      </c>
      <c r="D71" s="82" t="s">
        <v>100</v>
      </c>
      <c r="E71" s="78">
        <v>10</v>
      </c>
      <c r="F71">
        <f t="shared" si="15"/>
        <v>0</v>
      </c>
    </row>
    <row r="72" spans="1:7" ht="25.5" x14ac:dyDescent="0.15">
      <c r="A72" s="46"/>
      <c r="B72" s="72"/>
      <c r="C72" s="64">
        <v>3</v>
      </c>
      <c r="D72" s="75" t="s">
        <v>107</v>
      </c>
      <c r="E72" s="78">
        <v>6</v>
      </c>
      <c r="F72">
        <f t="shared" si="15"/>
        <v>0</v>
      </c>
    </row>
    <row r="73" spans="1:7" ht="25.5" x14ac:dyDescent="0.15">
      <c r="A73" s="46"/>
      <c r="B73" s="72"/>
      <c r="C73" s="64">
        <v>4</v>
      </c>
      <c r="D73" s="75" t="s">
        <v>108</v>
      </c>
      <c r="E73" s="78">
        <v>11</v>
      </c>
      <c r="F73">
        <f t="shared" si="15"/>
        <v>0</v>
      </c>
    </row>
    <row r="74" spans="1:7" x14ac:dyDescent="0.15">
      <c r="A74" s="46"/>
      <c r="B74" s="72"/>
      <c r="C74" s="64">
        <v>5</v>
      </c>
      <c r="D74" s="75" t="s">
        <v>109</v>
      </c>
      <c r="E74" s="78">
        <v>5</v>
      </c>
      <c r="F74">
        <f t="shared" si="15"/>
        <v>0</v>
      </c>
    </row>
    <row r="75" spans="1:7" x14ac:dyDescent="0.15">
      <c r="A75" s="46"/>
      <c r="B75" s="72"/>
      <c r="C75" s="64">
        <v>6</v>
      </c>
      <c r="D75" s="75" t="s">
        <v>101</v>
      </c>
      <c r="E75" s="78">
        <v>13</v>
      </c>
      <c r="F75">
        <f t="shared" ref="F75:F77" si="16">IF(B75="○",1,0)</f>
        <v>0</v>
      </c>
    </row>
    <row r="76" spans="1:7" x14ac:dyDescent="0.15">
      <c r="A76" s="46"/>
      <c r="B76" s="72"/>
      <c r="C76" s="64">
        <v>7</v>
      </c>
      <c r="D76" s="75" t="s">
        <v>102</v>
      </c>
      <c r="E76" s="78">
        <v>6</v>
      </c>
      <c r="F76">
        <f t="shared" si="16"/>
        <v>0</v>
      </c>
    </row>
    <row r="77" spans="1:7" ht="25.5" x14ac:dyDescent="0.15">
      <c r="A77" s="46"/>
      <c r="B77" s="72"/>
      <c r="C77" s="64">
        <v>8</v>
      </c>
      <c r="D77" s="75" t="s">
        <v>103</v>
      </c>
      <c r="E77" s="78">
        <v>14</v>
      </c>
      <c r="F77">
        <f t="shared" si="16"/>
        <v>0</v>
      </c>
    </row>
    <row r="78" spans="1:7" ht="26.25" thickBot="1" x14ac:dyDescent="0.2">
      <c r="A78" s="46"/>
      <c r="B78" s="73"/>
      <c r="C78" s="65">
        <v>9</v>
      </c>
      <c r="D78" s="81" t="s">
        <v>104</v>
      </c>
      <c r="E78" s="79">
        <v>5</v>
      </c>
      <c r="F78">
        <f t="shared" si="15"/>
        <v>0</v>
      </c>
    </row>
    <row r="79" spans="1:7" ht="14.25" thickBot="1" x14ac:dyDescent="0.2">
      <c r="A79" s="46"/>
      <c r="B79" s="148" t="s">
        <v>42</v>
      </c>
      <c r="C79" s="148"/>
      <c r="D79" s="149"/>
      <c r="E79" s="51">
        <f>SUM(E70:E78)</f>
        <v>76</v>
      </c>
      <c r="G79">
        <f>E79+E67+E52+E46+E31+E11</f>
        <v>547</v>
      </c>
    </row>
  </sheetData>
  <mergeCells count="8">
    <mergeCell ref="A3:B3"/>
    <mergeCell ref="A4:B4"/>
    <mergeCell ref="B67:D67"/>
    <mergeCell ref="B79:D79"/>
    <mergeCell ref="B52:D52"/>
    <mergeCell ref="B46:D46"/>
    <mergeCell ref="B31:D31"/>
    <mergeCell ref="B11:D11"/>
  </mergeCells>
  <phoneticPr fontId="1"/>
  <dataValidations count="1">
    <dataValidation type="list" allowBlank="1" showInputMessage="1" showErrorMessage="1" sqref="B68:B78 B12:B30 B33:B45 B9:B10 B47:B51 B53:B66" xr:uid="{00000000-0002-0000-0100-000000000000}">
      <formula1>$F$3</formula1>
    </dataValidation>
  </dataValidations>
  <pageMargins left="0.7" right="0.7" top="0.75" bottom="0.75" header="0.3" footer="0.3"/>
  <pageSetup paperSize="9" orientation="portrait" cellComments="asDisplayed"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申し込み書兼御購読金額お見積もり</vt:lpstr>
      <vt:lpstr>テーマ毎購入</vt:lpstr>
      <vt:lpstr>テーマ毎購入!_Toc498415316</vt:lpstr>
      <vt:lpstr>テーマ毎購入!_Toc498415318</vt:lpstr>
      <vt:lpstr>テーマ毎購入!Print_Area</vt:lpstr>
      <vt:lpstr>申し込み書兼御購読金額お見積もり!Print_Area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Gyotoku</dc:creator>
  <cp:lastModifiedBy>yasuhiro gyoutoku</cp:lastModifiedBy>
  <cp:lastPrinted>2019-06-13T03:19:14Z</cp:lastPrinted>
  <dcterms:created xsi:type="dcterms:W3CDTF">2017-12-15T05:33:29Z</dcterms:created>
  <dcterms:modified xsi:type="dcterms:W3CDTF">2024-12-17T01:27:43Z</dcterms:modified>
</cp:coreProperties>
</file>