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共有ドライブ\Shareドライブ\02.基幹サービス\02トレンドレポート\トレンドレポート2024年前期号(第32号)\工事中　案内書\"/>
    </mc:Choice>
  </mc:AlternateContent>
  <xr:revisionPtr revIDLastSave="0" documentId="13_ncr:1_{E60D41EF-52C3-40D3-BE1E-94AA9D3C79FB}" xr6:coauthVersionLast="47" xr6:coauthVersionMax="47" xr10:uidLastSave="{00000000-0000-0000-0000-000000000000}"/>
  <bookViews>
    <workbookView xWindow="0" yWindow="0" windowWidth="29010" windowHeight="14805" activeTab="1" xr2:uid="{00000000-000D-0000-FFFF-FFFF00000000}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テーマ毎購入!$A$11</definedName>
    <definedName name="_Toc498415317" localSheetId="1">テーマ毎購入!#REF!</definedName>
    <definedName name="_Toc498415318" localSheetId="1">テーマ毎購入!$A$52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テーマ毎購入!$A$3:$D$78</definedName>
    <definedName name="_xlnm.Print_Area" localSheetId="0">申し込み書兼御購読金額お見積もり!$A$1:$I$36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2" l="1"/>
  <c r="F62" i="2"/>
  <c r="F63" i="2"/>
  <c r="E46" i="2"/>
  <c r="E30" i="2"/>
  <c r="F43" i="2"/>
  <c r="F77" i="2" l="1"/>
  <c r="E67" i="2" l="1"/>
  <c r="E51" i="2"/>
  <c r="F50" i="2"/>
  <c r="F49" i="2"/>
  <c r="F26" i="2"/>
  <c r="F25" i="2"/>
  <c r="E10" i="2"/>
  <c r="F76" i="2"/>
  <c r="F75" i="2"/>
  <c r="F44" i="2"/>
  <c r="E79" i="2" l="1"/>
  <c r="F70" i="2" l="1"/>
  <c r="F71" i="2"/>
  <c r="F72" i="2"/>
  <c r="F45" i="2"/>
  <c r="F64" i="2"/>
  <c r="E31" i="1" l="1"/>
  <c r="C31" i="1"/>
  <c r="F24" i="2"/>
  <c r="F9" i="2" l="1"/>
  <c r="F40" i="2"/>
  <c r="F39" i="2"/>
  <c r="F41" i="2"/>
  <c r="F42" i="2"/>
  <c r="F27" i="2"/>
  <c r="F78" i="2" l="1"/>
  <c r="F74" i="2"/>
  <c r="F73" i="2"/>
  <c r="F66" i="2"/>
  <c r="F65" i="2"/>
  <c r="F61" i="2"/>
  <c r="F60" i="2"/>
  <c r="F59" i="2"/>
  <c r="F58" i="2"/>
  <c r="F57" i="2"/>
  <c r="F56" i="2"/>
  <c r="F55" i="2"/>
  <c r="F54" i="2"/>
  <c r="F38" i="2"/>
  <c r="F37" i="2"/>
  <c r="F36" i="2"/>
  <c r="F35" i="2"/>
  <c r="F34" i="2"/>
  <c r="F29" i="2"/>
  <c r="F28" i="2"/>
  <c r="F23" i="2"/>
  <c r="F22" i="2"/>
  <c r="F21" i="2"/>
  <c r="F20" i="2"/>
  <c r="F19" i="2"/>
  <c r="F18" i="2"/>
  <c r="F16" i="2"/>
  <c r="F17" i="2"/>
  <c r="F15" i="2"/>
  <c r="F14" i="2"/>
  <c r="F13" i="2"/>
  <c r="D3" i="2" l="1"/>
  <c r="C32" i="1"/>
  <c r="D4" i="2" l="1"/>
  <c r="G33" i="1" s="1"/>
  <c r="B34" i="1" s="1"/>
</calcChain>
</file>

<file path=xl/sharedStrings.xml><?xml version="1.0" encoding="utf-8"?>
<sst xmlns="http://schemas.openxmlformats.org/spreadsheetml/2006/main" count="132" uniqueCount="109">
  <si>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</si>
  <si>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</si>
  <si>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</si>
  <si>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</si>
  <si>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</si>
  <si>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</si>
  <si>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</si>
  <si>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</si>
  <si>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</si>
  <si>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</si>
  <si>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</si>
  <si>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t>単号のみ御契約</t>
    <phoneticPr fontId="1"/>
  </si>
  <si>
    <t>一年契約</t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</si>
  <si>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</si>
  <si>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</si>
  <si>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</si>
  <si>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</si>
  <si>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</si>
  <si>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</si>
  <si>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</si>
  <si>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</si>
  <si>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</si>
  <si>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</si>
  <si>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</si>
  <si>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</si>
  <si>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</si>
  <si>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○</t>
    <phoneticPr fontId="1"/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</si>
  <si>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</si>
  <si>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</si>
  <si>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</si>
  <si>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</si>
  <si>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〒</t>
    <phoneticPr fontId="1"/>
  </si>
  <si>
    <t>国際編</t>
    <rPh sb="0" eb="2">
      <t>コクサイ</t>
    </rPh>
    <phoneticPr fontId="1"/>
  </si>
  <si>
    <t>本シートがお見積りになります。
弊社印を捺印したお見積書が必要な場合にはここに「必要」とご記入ください。御見積もり書をPDFでお送りいたします。</t>
    <rPh sb="0" eb="1">
      <t>ホン</t>
    </rPh>
    <rPh sb="6" eb="8">
      <t>ミツモ</t>
    </rPh>
    <rPh sb="16" eb="18">
      <t>ヘイシャ</t>
    </rPh>
    <rPh sb="18" eb="19">
      <t>イン</t>
    </rPh>
    <rPh sb="20" eb="22">
      <t>ナツイン</t>
    </rPh>
    <rPh sb="25" eb="28">
      <t>ミツモリショ</t>
    </rPh>
    <rPh sb="29" eb="31">
      <t>ヒツヨウ</t>
    </rPh>
    <rPh sb="32" eb="34">
      <t>バアイ</t>
    </rPh>
    <rPh sb="40" eb="42">
      <t>ヒツヨウ</t>
    </rPh>
    <rPh sb="45" eb="47">
      <t>キニュウ</t>
    </rPh>
    <rPh sb="52" eb="55">
      <t>オミツ</t>
    </rPh>
    <rPh sb="57" eb="58">
      <t>ショ</t>
    </rPh>
    <rPh sb="64" eb="65">
      <t>オク</t>
    </rPh>
    <phoneticPr fontId="1"/>
  </si>
  <si>
    <t>テーマ毎の購入　次のシートの必要なレポートに○をつけてください。</t>
    <rPh sb="3" eb="4">
      <t>ゴト</t>
    </rPh>
    <rPh sb="5" eb="7">
      <t>コウニュウ</t>
    </rPh>
    <rPh sb="8" eb="9">
      <t>ツギ</t>
    </rPh>
    <rPh sb="14" eb="16">
      <t>ヒツヨウ</t>
    </rPh>
    <phoneticPr fontId="1"/>
  </si>
  <si>
    <t>国際編</t>
    <rPh sb="0" eb="2">
      <t>コクサイ</t>
    </rPh>
    <rPh sb="2" eb="3">
      <t>ヘン</t>
    </rPh>
    <phoneticPr fontId="1"/>
  </si>
  <si>
    <t>米国・カナダ編</t>
    <phoneticPr fontId="1"/>
  </si>
  <si>
    <t>ラテンアメリカ編</t>
    <phoneticPr fontId="1"/>
  </si>
  <si>
    <t>アジア・オセアニア編</t>
    <phoneticPr fontId="1"/>
  </si>
  <si>
    <t>contact@envix.co.jp</t>
    <phoneticPr fontId="1"/>
  </si>
  <si>
    <t>必要事項を記入し下記へ添付ファイルとしてお送りください。</t>
    <rPh sb="0" eb="2">
      <t>ヒツヨウ</t>
    </rPh>
    <rPh sb="2" eb="4">
      <t>ジコウ</t>
    </rPh>
    <rPh sb="5" eb="7">
      <t>キニュウ</t>
    </rPh>
    <rPh sb="8" eb="10">
      <t>カキ</t>
    </rPh>
    <rPh sb="11" eb="13">
      <t>テンプ</t>
    </rPh>
    <rPh sb="21" eb="22">
      <t>オク</t>
    </rPh>
    <phoneticPr fontId="1"/>
  </si>
  <si>
    <t>注記：ページ数は最終編集により増減することがあります。</t>
    <rPh sb="0" eb="2">
      <t>チュウキ</t>
    </rPh>
    <rPh sb="6" eb="7">
      <t>スウ</t>
    </rPh>
    <rPh sb="8" eb="10">
      <t>サイシュウ</t>
    </rPh>
    <rPh sb="10" eb="12">
      <t>ヘンシュウ</t>
    </rPh>
    <rPh sb="15" eb="17">
      <t>ゾウゲン</t>
    </rPh>
    <phoneticPr fontId="1"/>
  </si>
  <si>
    <t>合計</t>
    <rPh sb="0" eb="2">
      <t>ゴウケイ</t>
    </rPh>
    <phoneticPr fontId="1"/>
  </si>
  <si>
    <r>
      <t xml:space="preserve">EU </t>
    </r>
    <r>
      <rPr>
        <b/>
        <sz val="10.5"/>
        <color theme="1"/>
        <rFont val="ＭＳ 明朝"/>
        <family val="1"/>
        <charset val="128"/>
      </rPr>
      <t>・英国編</t>
    </r>
    <rPh sb="4" eb="6">
      <t>エイコク</t>
    </rPh>
    <phoneticPr fontId="1"/>
  </si>
  <si>
    <t>印刷物による請求書の要否</t>
    <rPh sb="0" eb="3">
      <t>インサツブツ</t>
    </rPh>
    <rPh sb="6" eb="9">
      <t>セイキュウショ</t>
    </rPh>
    <rPh sb="10" eb="12">
      <t>ヨウヒ</t>
    </rPh>
    <phoneticPr fontId="1"/>
  </si>
  <si>
    <t>印刷物による請求書が必要な場合は、ここに「必要」とご記入ください。不要な場合は、PDFで請求書をお送りいたします。</t>
    <rPh sb="0" eb="3">
      <t>インサツブツ</t>
    </rPh>
    <rPh sb="6" eb="9">
      <t>セイキュウショ</t>
    </rPh>
    <rPh sb="10" eb="12">
      <t>ヒツヨウ</t>
    </rPh>
    <rPh sb="13" eb="15">
      <t>バアイ</t>
    </rPh>
    <rPh sb="21" eb="23">
      <t>ヒツヨウ</t>
    </rPh>
    <rPh sb="26" eb="28">
      <t>キニュウ</t>
    </rPh>
    <rPh sb="33" eb="35">
      <t>フヨウ</t>
    </rPh>
    <rPh sb="36" eb="38">
      <t>バアイ</t>
    </rPh>
    <rPh sb="44" eb="47">
      <t>セイキュウショ</t>
    </rPh>
    <rPh sb="49" eb="50">
      <t>オク</t>
    </rPh>
    <phoneticPr fontId="1"/>
  </si>
  <si>
    <t>トレンドレポート2024年前期号お見積り兼購入申し込み書</t>
    <rPh sb="13" eb="15">
      <t>ゼンキ</t>
    </rPh>
    <rPh sb="17" eb="19">
      <t>ミツモ</t>
    </rPh>
    <rPh sb="20" eb="21">
      <t>ケン</t>
    </rPh>
    <rPh sb="21" eb="23">
      <t>コウニュウ</t>
    </rPh>
    <rPh sb="23" eb="24">
      <t>モウ</t>
    </rPh>
    <rPh sb="25" eb="26">
      <t>コ</t>
    </rPh>
    <rPh sb="27" eb="28">
      <t>ショ</t>
    </rPh>
    <phoneticPr fontId="1"/>
  </si>
  <si>
    <t>〒170-0005
東京都豊島区南大塚3丁目20-6
VORT大塚ビルFTビル7階
 エンヴィックス有限会社 
適格請求書発行事業者登録番号：T6013302001394
 TEL:03-5928-0180/FAX:03-5928-0184
担当：行徳、奥田</t>
    <rPh sb="127" eb="129">
      <t>オクダ</t>
    </rPh>
    <phoneticPr fontId="1"/>
  </si>
  <si>
    <t>トレンドレポート2024年前記号購入申し込み書</t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</si>
  <si>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気候変動枠組み条約COP28とその後――進捗するも不十分</t>
    <phoneticPr fontId="1"/>
  </si>
  <si>
    <t>廃電気電子機器（WEEE）指令改正後の動向――公開協議、指令が有効ではないとの意見</t>
    <phoneticPr fontId="1"/>
  </si>
  <si>
    <t>電池規則――カーボンフットプリント計算手法に関する委任規則案を公表</t>
    <phoneticPr fontId="1"/>
  </si>
  <si>
    <t>自動車からのCO2排出規制――重量車の新CO2排出性能基準の規則が公布</t>
    <phoneticPr fontId="1"/>
  </si>
  <si>
    <t>自動車からの汚染物質排出規制 ――Euro 7が公布・施行。ブレーキやタイヤの排出粒子や電池耐久性も規制対象に</t>
    <phoneticPr fontId="1"/>
  </si>
  <si>
    <t>ELV規則案 ―― 業界ポジションペーパー複数発行、焦点は部品取り外し義務やケミカルリサイクルなど</t>
    <phoneticPr fontId="1"/>
  </si>
  <si>
    <t>REACH規則――有害化学物質の規制が拡大</t>
    <phoneticPr fontId="1"/>
  </si>
  <si>
    <t>CLP規則</t>
    <phoneticPr fontId="1"/>
  </si>
  <si>
    <t>RoHS指令――科学技術的評価業務をECHAに移管する改正案が提出される</t>
    <phoneticPr fontId="1"/>
  </si>
  <si>
    <t>プラスチック規制の最新動向――循環利用を促す枠組み作り進む</t>
    <phoneticPr fontId="1"/>
  </si>
  <si>
    <t>廃棄物規制 ―― 廃棄物処理を目的としたEU加盟国間の廃棄物輸送を原則禁止</t>
    <phoneticPr fontId="1"/>
  </si>
  <si>
    <t>エコデザイン指令（ErP指令）＆エネルギーラベル規則 ――ERP指令からESPRへの移行ルールが確定</t>
    <phoneticPr fontId="1"/>
  </si>
  <si>
    <t>エコデザイン規則（ESPR）案―― 6月の公布に先立ち、欧州委員会が今後のスケジュールなどを発表</t>
    <phoneticPr fontId="1"/>
  </si>
  <si>
    <t>EUの省エネ関連規制 ―― 建物のエネルギー性能指令が発効</t>
    <phoneticPr fontId="1"/>
  </si>
  <si>
    <t>大気汚染防止（固定排出源、IED） ―― 全用途でオゾン層破壊物質を禁止するODS規則を施行</t>
    <phoneticPr fontId="1"/>
  </si>
  <si>
    <t>水質汚染防止（水不足問題含む）――飲料水接触材・接触製品に関するEU統一の最低衛生基準を施行</t>
    <phoneticPr fontId="1"/>
  </si>
  <si>
    <t>気候変動対策＆排出権取引――新たなFガス規則を施行、HFCの使用を2050年までに全廃</t>
    <phoneticPr fontId="1"/>
  </si>
  <si>
    <t>英国、EU離脱後の環境規制動向 ― CBAM導入を発表も後手に回る法的対応</t>
    <phoneticPr fontId="1"/>
  </si>
  <si>
    <t>米国：連邦と州の排ガス規制とZEV目標規制</t>
    <phoneticPr fontId="1"/>
  </si>
  <si>
    <t>米国：EV、バッテリー、充電設備に関する動き――米国のEV需要の伸びに陰りか</t>
    <phoneticPr fontId="1"/>
  </si>
  <si>
    <t>連邦有害物質規制（TSCA）――PFASデータ報告規則公布</t>
    <phoneticPr fontId="1"/>
  </si>
  <si>
    <t>米国：主要州のPFAS含有製品規制動向――メイン州のPFAS汚染防止法が2度目の改正</t>
    <phoneticPr fontId="1"/>
  </si>
  <si>
    <t>米国：州の製品含有有害物質規制――規制対象化学物質の範囲が拡大</t>
    <phoneticPr fontId="1"/>
  </si>
  <si>
    <t>米国：連邦省エネ・プログラム（製品省エネ）――18件最終規則公布、さらに</t>
    <phoneticPr fontId="1"/>
  </si>
  <si>
    <t>州の修理する権利――規則制定の雪崩は発生するか？</t>
    <phoneticPr fontId="1"/>
  </si>
  <si>
    <t>米国：包装材 ――EPRがミネソタ州でも成立、既存制定州でも実施規則制定へ</t>
    <phoneticPr fontId="1"/>
  </si>
  <si>
    <t>米国：プラスチック規制動向 ―― 再生材利用促進の動きが活発に</t>
    <phoneticPr fontId="1"/>
  </si>
  <si>
    <t>米国：水 ―― 汚染物質規制を相次いで整備、主眼はPFASか</t>
    <phoneticPr fontId="1"/>
  </si>
  <si>
    <t>気候変動政策――矢継ぎ早の施策、選挙前のバイデン政権の取組PRか？</t>
    <phoneticPr fontId="1"/>
  </si>
  <si>
    <t>クリーンエネルギー政策――大統領選前のクリーンエネルギー投資実績</t>
    <phoneticPr fontId="1"/>
  </si>
  <si>
    <t>中南米：クリーンエネルギー推進――脚光を浴び始めたグリーン水素</t>
    <phoneticPr fontId="1"/>
  </si>
  <si>
    <t>ブラジル廃棄物関連――リサイクル材活用促進ための税優遇措置など</t>
    <phoneticPr fontId="1"/>
  </si>
  <si>
    <t>新エネルギー自動車――農村部のEV普及を含め優遇政策の更なる強化を目指す</t>
    <phoneticPr fontId="1"/>
  </si>
  <si>
    <t>強制製品認証制度（CCC認証）――規制対象製品範囲が拡大へ</t>
    <phoneticPr fontId="1"/>
  </si>
  <si>
    <t>化学物質規制――POPs白書を公表し、工業用POPsの段階的廃止やPOPs廃棄物処理の規制を強化へ</t>
    <phoneticPr fontId="1"/>
  </si>
  <si>
    <t>製品中のVOC規制――SVOCが塗料の規制対象物質に近く追加へ</t>
    <phoneticPr fontId="1"/>
  </si>
  <si>
    <t>固形廃棄物関連――固形廃棄物情報化管理の推進</t>
    <phoneticPr fontId="1"/>
  </si>
  <si>
    <t>製品省エネ関連規制――対象範囲の拡大と指標の厳格化</t>
    <phoneticPr fontId="1"/>
  </si>
  <si>
    <t>製品設計・ラベル――家電製品の設計に関する強制国家標準の統合へ</t>
    <phoneticPr fontId="1"/>
  </si>
  <si>
    <t>労働安全全般――「危険化学品」関連業など高リスク業種に対する管理の強化</t>
    <phoneticPr fontId="1"/>
  </si>
  <si>
    <t>水質汚染防止関連法令――海と川への汚染水排出口管理の監視を継続強化</t>
    <phoneticPr fontId="1"/>
  </si>
  <si>
    <t>汚染物質排出許可制度 ――汚染物質排出許可管理弁法の改正</t>
    <phoneticPr fontId="1"/>
  </si>
  <si>
    <t>地球環境：炭素排出権取引管理暫定条例――炭素排出取引、展開へ</t>
    <phoneticPr fontId="1"/>
  </si>
  <si>
    <t>WEEE――廃電気電子機器処理基金の徴収停止</t>
    <phoneticPr fontId="1"/>
  </si>
  <si>
    <t>大気中へのVOC放出規制――SVOCと地方でのTVOC排出規制の強化</t>
    <phoneticPr fontId="1"/>
  </si>
  <si>
    <t>韓国(1)：韓国REACH及び化学物質管理法――規制緩和の改正版公布へ</t>
    <phoneticPr fontId="1"/>
  </si>
  <si>
    <t>韓国(2)：自動車関連政策と規制――EV充電インフラ境等の整備を推進</t>
    <phoneticPr fontId="1"/>
  </si>
  <si>
    <t>韓国(3)：エネルギー利用合理化法――対象製品追加と基準強化が続く見込み</t>
    <phoneticPr fontId="1"/>
  </si>
  <si>
    <t>台湾(1)：化学物質規制――PFHxSを規制対象物質に追加</t>
    <phoneticPr fontId="1"/>
  </si>
  <si>
    <t>台湾(2)：製品の省エネ、検査、表示――低圧三相かご形誘導モーターのエネルギー効率基準引き上げ</t>
    <phoneticPr fontId="1"/>
  </si>
  <si>
    <t>タイ：EPR規制の最新動向――E-wasteと包装材</t>
    <phoneticPr fontId="1"/>
  </si>
  <si>
    <t>ベトナム：EPR規制の動向――規制実施に向けた各種細則</t>
    <phoneticPr fontId="1"/>
  </si>
  <si>
    <t>フィリピン：省エネルギー規制――施設の省エネ規制を強化</t>
    <phoneticPr fontId="1"/>
  </si>
  <si>
    <t>インド：プラスチック規制――EPR規制の改正動向</t>
    <phoneticPr fontId="1"/>
  </si>
  <si>
    <t>アジア・オセアニア編　9件</t>
    <rPh sb="12" eb="13">
      <t>ケン</t>
    </rPh>
    <phoneticPr fontId="1"/>
  </si>
  <si>
    <t>中国編 13件 123ページ</t>
    <phoneticPr fontId="1"/>
  </si>
  <si>
    <t>ラテンアメリカ編　2件 14ページ</t>
    <rPh sb="7" eb="8">
      <t>ヘン</t>
    </rPh>
    <rPh sb="10" eb="11">
      <t>ケン</t>
    </rPh>
    <phoneticPr fontId="1"/>
  </si>
  <si>
    <t>米国・カナダ編　12件　152ページ</t>
    <rPh sb="10" eb="11">
      <t>ケン</t>
    </rPh>
    <phoneticPr fontId="1"/>
  </si>
  <si>
    <t>EU・英国編　17件 160ページ</t>
    <rPh sb="3" eb="5">
      <t>エイコク</t>
    </rPh>
    <phoneticPr fontId="1"/>
  </si>
  <si>
    <t>1件、9ページ</t>
    <rPh sb="1" eb="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</si>
</sst>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FF00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24" xfId="0" applyBorder="1">
      <alignment vertical="center"/>
    </xf>
    <xf numFmtId="0" fontId="4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1" fillId="0" borderId="1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/>
    </xf>
    <xf numFmtId="5" fontId="17" fillId="0" borderId="3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37" xfId="0" applyBorder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5" xfId="0" applyFont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23" fillId="0" borderId="46" xfId="0" applyFont="1" applyBorder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5" fontId="4" fillId="0" borderId="52" xfId="0" applyNumberFormat="1" applyFont="1" applyBorder="1" applyAlignment="1">
      <alignment vertical="center" wrapText="1"/>
    </xf>
    <xf numFmtId="5" fontId="4" fillId="0" borderId="53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5" fontId="4" fillId="0" borderId="6" xfId="0" applyNumberFormat="1" applyFont="1" applyBorder="1" applyAlignment="1">
      <alignment vertical="center" wrapText="1"/>
    </xf>
    <xf numFmtId="5" fontId="4" fillId="0" borderId="54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5" fontId="4" fillId="0" borderId="56" xfId="0" applyNumberFormat="1" applyFont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5" fontId="4" fillId="0" borderId="57" xfId="0" applyNumberFormat="1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28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26" fillId="0" borderId="0" xfId="0" applyFont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>
      <alignment vertical="center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justify" vertical="center" wrapText="1"/>
    </xf>
    <xf numFmtId="0" fontId="28" fillId="0" borderId="60" xfId="0" applyFont="1" applyBorder="1" applyAlignment="1">
      <alignment horizontal="justify" vertical="center"/>
    </xf>
    <xf numFmtId="0" fontId="26" fillId="0" borderId="61" xfId="0" applyFont="1" applyBorder="1">
      <alignment vertical="center"/>
    </xf>
    <xf numFmtId="0" fontId="28" fillId="0" borderId="50" xfId="0" applyFont="1" applyBorder="1" applyAlignment="1">
      <alignment horizontal="justify" vertical="center"/>
    </xf>
    <xf numFmtId="0" fontId="26" fillId="0" borderId="17" xfId="0" applyFont="1" applyBorder="1">
      <alignment vertical="center"/>
    </xf>
    <xf numFmtId="0" fontId="28" fillId="0" borderId="63" xfId="0" applyFont="1" applyBorder="1" applyAlignment="1">
      <alignment horizontal="justify" vertical="center"/>
    </xf>
    <xf numFmtId="0" fontId="26" fillId="0" borderId="64" xfId="0" applyFont="1" applyBorder="1">
      <alignment vertical="center"/>
    </xf>
    <xf numFmtId="0" fontId="26" fillId="0" borderId="65" xfId="0" applyFont="1" applyBorder="1" applyAlignment="1">
      <alignment horizontal="left" vertical="center"/>
    </xf>
    <xf numFmtId="0" fontId="26" fillId="0" borderId="66" xfId="0" applyFont="1" applyBorder="1" applyAlignment="1">
      <alignment vertical="center" wrapText="1"/>
    </xf>
    <xf numFmtId="0" fontId="26" fillId="0" borderId="58" xfId="0" applyFont="1" applyBorder="1">
      <alignment vertical="center"/>
    </xf>
    <xf numFmtId="0" fontId="26" fillId="0" borderId="11" xfId="0" applyFont="1" applyBorder="1" applyAlignment="1">
      <alignment horizontal="left" vertical="center"/>
    </xf>
    <xf numFmtId="0" fontId="28" fillId="0" borderId="50" xfId="0" applyFont="1" applyBorder="1" applyAlignment="1">
      <alignment horizontal="justify" vertical="center" wrapText="1"/>
    </xf>
    <xf numFmtId="0" fontId="26" fillId="4" borderId="59" xfId="0" applyFont="1" applyFill="1" applyBorder="1" applyAlignment="1">
      <alignment horizontal="center" vertical="center" wrapText="1"/>
    </xf>
    <xf numFmtId="0" fontId="26" fillId="4" borderId="47" xfId="0" applyFont="1" applyFill="1" applyBorder="1" applyAlignment="1">
      <alignment horizontal="center" vertical="center" wrapText="1"/>
    </xf>
    <xf numFmtId="0" fontId="26" fillId="4" borderId="62" xfId="0" applyFont="1" applyFill="1" applyBorder="1" applyAlignment="1">
      <alignment horizontal="center" vertical="center" wrapText="1"/>
    </xf>
    <xf numFmtId="0" fontId="26" fillId="4" borderId="69" xfId="0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justify" vertical="center"/>
    </xf>
    <xf numFmtId="0" fontId="26" fillId="0" borderId="7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20" fillId="0" borderId="36" xfId="0" applyNumberFormat="1" applyFont="1" applyBorder="1" applyAlignment="1">
      <alignment horizontal="center" vertical="center"/>
    </xf>
    <xf numFmtId="5" fontId="20" fillId="0" borderId="29" xfId="0" applyNumberFormat="1" applyFont="1" applyBorder="1" applyAlignment="1">
      <alignment horizontal="center" vertical="center"/>
    </xf>
    <xf numFmtId="5" fontId="20" fillId="0" borderId="3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5" fontId="18" fillId="0" borderId="19" xfId="0" applyNumberFormat="1" applyFont="1" applyBorder="1" applyAlignment="1">
      <alignment horizontal="center" vertical="center" wrapText="1"/>
    </xf>
    <xf numFmtId="5" fontId="18" fillId="0" borderId="20" xfId="0" applyNumberFormat="1" applyFont="1" applyBorder="1" applyAlignment="1">
      <alignment horizontal="center" vertical="center" wrapText="1"/>
    </xf>
    <xf numFmtId="5" fontId="18" fillId="0" borderId="2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35" xfId="0" applyBorder="1" applyAlignment="1">
      <alignment horizontal="left" vertical="top"/>
    </xf>
    <xf numFmtId="5" fontId="19" fillId="0" borderId="25" xfId="0" applyNumberFormat="1" applyFont="1" applyBorder="1" applyAlignment="1">
      <alignment horizontal="center" vertical="center"/>
    </xf>
    <xf numFmtId="5" fontId="19" fillId="0" borderId="26" xfId="0" applyNumberFormat="1" applyFont="1" applyBorder="1" applyAlignment="1">
      <alignment horizontal="center" vertical="center"/>
    </xf>
    <xf numFmtId="5" fontId="19" fillId="0" borderId="27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19" fillId="0" borderId="28" xfId="0" applyNumberFormat="1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opLeftCell="A19" zoomScale="115" zoomScaleNormal="115" workbookViewId="0">
      <selection activeCell="F37" sqref="F37"/>
    </sheetView>
  </sheetViews>
  <sheetFormatPr defaultRowHeight="13.5" x14ac:dyDescent="0.15"/>
  <cols>
    <col min="2" max="2" width="17.5" customWidth="1"/>
    <col min="6" max="6" width="12.125" customWidth="1"/>
    <col min="7" max="8" width="7.875" customWidth="1"/>
  </cols>
  <sheetData>
    <row r="1" spans="1:8" ht="18.75" x14ac:dyDescent="0.15">
      <c r="A1" s="14" t="s">
        <v>46</v>
      </c>
    </row>
    <row r="2" spans="1:8" ht="18.75" x14ac:dyDescent="0.15">
      <c r="A2" s="14"/>
      <c r="E2" s="107" t="s">
        <v>47</v>
      </c>
      <c r="F2" s="108"/>
      <c r="G2" s="108"/>
      <c r="H2" s="108"/>
    </row>
    <row r="3" spans="1:8" ht="18.75" x14ac:dyDescent="0.15">
      <c r="A3" s="14"/>
      <c r="E3" s="108"/>
      <c r="F3" s="108"/>
      <c r="G3" s="108"/>
      <c r="H3" s="108"/>
    </row>
    <row r="4" spans="1:8" ht="78.75" customHeight="1" x14ac:dyDescent="0.15">
      <c r="A4" s="14"/>
      <c r="E4" s="108"/>
      <c r="F4" s="108"/>
      <c r="G4" s="108"/>
      <c r="H4" s="108"/>
    </row>
    <row r="5" spans="1:8" x14ac:dyDescent="0.15">
      <c r="B5" t="s">
        <v>40</v>
      </c>
    </row>
    <row r="6" spans="1:8" ht="14.25" thickBot="1" x14ac:dyDescent="0.2">
      <c r="B6" s="1" t="s">
        <v>39</v>
      </c>
    </row>
    <row r="7" spans="1:8" ht="14.25" thickBot="1" x14ac:dyDescent="0.2">
      <c r="A7" s="135" t="s">
        <v>0</v>
      </c>
      <c r="B7" s="82"/>
      <c r="C7" s="80" t="s">
        <v>1</v>
      </c>
      <c r="D7" s="81"/>
      <c r="E7" s="81"/>
      <c r="F7" s="81"/>
      <c r="G7" s="81"/>
      <c r="H7" s="82"/>
    </row>
    <row r="8" spans="1:8" x14ac:dyDescent="0.15">
      <c r="A8" s="89" t="s">
        <v>18</v>
      </c>
      <c r="B8" s="90"/>
      <c r="C8" s="132" t="s">
        <v>31</v>
      </c>
      <c r="D8" s="133"/>
      <c r="E8" s="133"/>
      <c r="F8" s="133"/>
      <c r="G8" s="133"/>
      <c r="H8" s="134"/>
    </row>
    <row r="9" spans="1:8" x14ac:dyDescent="0.15">
      <c r="A9" s="105" t="s">
        <v>3</v>
      </c>
      <c r="B9" s="106"/>
      <c r="C9" s="86"/>
      <c r="D9" s="87"/>
      <c r="E9" s="87"/>
      <c r="F9" s="87"/>
      <c r="G9" s="87"/>
      <c r="H9" s="88"/>
    </row>
    <row r="10" spans="1:8" x14ac:dyDescent="0.15">
      <c r="A10" s="105" t="s">
        <v>4</v>
      </c>
      <c r="B10" s="106"/>
      <c r="C10" s="86"/>
      <c r="D10" s="87"/>
      <c r="E10" s="87"/>
      <c r="F10" s="87"/>
      <c r="G10" s="87"/>
      <c r="H10" s="88"/>
    </row>
    <row r="11" spans="1:8" x14ac:dyDescent="0.15">
      <c r="A11" s="136" t="s">
        <v>2</v>
      </c>
      <c r="B11" s="137"/>
      <c r="C11" s="83"/>
      <c r="D11" s="84"/>
      <c r="E11" s="84"/>
      <c r="F11" s="84"/>
      <c r="G11" s="84"/>
      <c r="H11" s="85"/>
    </row>
    <row r="12" spans="1:8" x14ac:dyDescent="0.15">
      <c r="A12" s="105" t="s">
        <v>5</v>
      </c>
      <c r="B12" s="106"/>
      <c r="C12" s="86"/>
      <c r="D12" s="87"/>
      <c r="E12" s="87"/>
      <c r="F12" s="87"/>
      <c r="G12" s="87"/>
      <c r="H12" s="88"/>
    </row>
    <row r="13" spans="1:8" x14ac:dyDescent="0.15">
      <c r="A13" s="105" t="s">
        <v>17</v>
      </c>
      <c r="B13" s="106"/>
      <c r="C13" s="86"/>
      <c r="D13" s="87"/>
      <c r="E13" s="87"/>
      <c r="F13" s="87"/>
      <c r="G13" s="87"/>
      <c r="H13" s="88"/>
    </row>
    <row r="14" spans="1:8" ht="41.25" customHeight="1" x14ac:dyDescent="0.15">
      <c r="A14" s="100" t="s">
        <v>15</v>
      </c>
      <c r="B14" s="101"/>
      <c r="C14" s="102" t="s">
        <v>33</v>
      </c>
      <c r="D14" s="103"/>
      <c r="E14" s="103"/>
      <c r="F14" s="103"/>
      <c r="G14" s="103"/>
      <c r="H14" s="104"/>
    </row>
    <row r="15" spans="1:8" ht="41.25" customHeight="1" thickBot="1" x14ac:dyDescent="0.2">
      <c r="A15" s="128" t="s">
        <v>44</v>
      </c>
      <c r="B15" s="129"/>
      <c r="C15" s="116" t="s">
        <v>45</v>
      </c>
      <c r="D15" s="117"/>
      <c r="E15" s="117"/>
      <c r="F15" s="117"/>
      <c r="G15" s="117"/>
      <c r="H15" s="118"/>
    </row>
    <row r="17" spans="1:8" s="15" customFormat="1" ht="18.75" x14ac:dyDescent="0.15">
      <c r="A17" s="14" t="s">
        <v>6</v>
      </c>
      <c r="F17" s="130"/>
      <c r="G17" s="131"/>
      <c r="H17" s="131"/>
    </row>
    <row r="18" spans="1:8" ht="14.25" thickBot="1" x14ac:dyDescent="0.2">
      <c r="A18" s="16" t="s">
        <v>16</v>
      </c>
      <c r="B18" s="18" t="s">
        <v>19</v>
      </c>
    </row>
    <row r="19" spans="1:8" ht="27.75" thickBot="1" x14ac:dyDescent="0.2">
      <c r="A19" s="11" t="s">
        <v>9</v>
      </c>
      <c r="B19" s="80" t="s">
        <v>6</v>
      </c>
      <c r="C19" s="81"/>
      <c r="D19" s="81"/>
      <c r="E19" s="81"/>
      <c r="F19" s="81"/>
      <c r="G19" s="81"/>
      <c r="H19" s="82"/>
    </row>
    <row r="20" spans="1:8" x14ac:dyDescent="0.15">
      <c r="A20" s="9"/>
      <c r="B20" s="119" t="s">
        <v>7</v>
      </c>
      <c r="C20" s="120"/>
      <c r="D20" s="120"/>
      <c r="E20" s="120"/>
      <c r="F20" s="120"/>
      <c r="G20" s="120"/>
      <c r="H20" s="121"/>
    </row>
    <row r="21" spans="1:8" x14ac:dyDescent="0.15">
      <c r="A21" s="10"/>
      <c r="B21" s="122" t="s">
        <v>8</v>
      </c>
      <c r="C21" s="123"/>
      <c r="D21" s="123"/>
      <c r="E21" s="123"/>
      <c r="F21" s="123"/>
      <c r="G21" s="123"/>
      <c r="H21" s="124"/>
    </row>
    <row r="22" spans="1:8" x14ac:dyDescent="0.15">
      <c r="A22" s="109"/>
      <c r="B22" s="125" t="s">
        <v>10</v>
      </c>
      <c r="C22" s="126"/>
      <c r="D22" s="126"/>
      <c r="E22" s="126"/>
      <c r="F22" s="126"/>
      <c r="G22" s="126"/>
      <c r="H22" s="127"/>
    </row>
    <row r="23" spans="1:8" ht="14.25" thickBot="1" x14ac:dyDescent="0.2">
      <c r="A23" s="109"/>
      <c r="B23" s="12"/>
      <c r="C23" s="17" t="s">
        <v>20</v>
      </c>
      <c r="D23" s="12"/>
      <c r="E23" s="12"/>
      <c r="F23" s="12"/>
      <c r="G23" s="12"/>
      <c r="H23" s="13"/>
    </row>
    <row r="24" spans="1:8" ht="14.25" thickBot="1" x14ac:dyDescent="0.2">
      <c r="A24" s="109"/>
      <c r="B24" s="3"/>
      <c r="C24" s="94" t="s">
        <v>11</v>
      </c>
      <c r="D24" s="95"/>
      <c r="E24" s="95" t="s">
        <v>12</v>
      </c>
      <c r="F24" s="96"/>
      <c r="H24" s="5"/>
    </row>
    <row r="25" spans="1:8" x14ac:dyDescent="0.15">
      <c r="A25" s="109"/>
      <c r="B25" s="26" t="s">
        <v>35</v>
      </c>
      <c r="C25" s="40"/>
      <c r="D25" s="30">
        <v>20000</v>
      </c>
      <c r="E25" s="29"/>
      <c r="F25" s="31">
        <v>35000</v>
      </c>
      <c r="H25" s="5"/>
    </row>
    <row r="26" spans="1:8" x14ac:dyDescent="0.15">
      <c r="A26" s="109"/>
      <c r="B26" s="39" t="s">
        <v>43</v>
      </c>
      <c r="C26" s="41"/>
      <c r="D26" s="33">
        <v>80000</v>
      </c>
      <c r="E26" s="32"/>
      <c r="F26" s="34">
        <v>140000</v>
      </c>
      <c r="H26" s="5"/>
    </row>
    <row r="27" spans="1:8" x14ac:dyDescent="0.15">
      <c r="A27" s="109"/>
      <c r="B27" s="27" t="s">
        <v>36</v>
      </c>
      <c r="C27" s="42"/>
      <c r="D27" s="33">
        <v>80000</v>
      </c>
      <c r="E27" s="35"/>
      <c r="F27" s="34">
        <v>140000</v>
      </c>
      <c r="H27" s="5"/>
    </row>
    <row r="28" spans="1:8" x14ac:dyDescent="0.15">
      <c r="A28" s="109"/>
      <c r="B28" s="27" t="s">
        <v>37</v>
      </c>
      <c r="C28" s="42"/>
      <c r="D28" s="33">
        <v>20000</v>
      </c>
      <c r="E28" s="32"/>
      <c r="F28" s="34">
        <v>35000</v>
      </c>
      <c r="H28" s="5"/>
    </row>
    <row r="29" spans="1:8" x14ac:dyDescent="0.15">
      <c r="A29" s="109"/>
      <c r="B29" s="27" t="s">
        <v>28</v>
      </c>
      <c r="C29" s="42"/>
      <c r="D29" s="33">
        <v>80000</v>
      </c>
      <c r="E29" s="35"/>
      <c r="F29" s="34">
        <v>140000</v>
      </c>
      <c r="H29" s="5"/>
    </row>
    <row r="30" spans="1:8" ht="26.25" thickBot="1" x14ac:dyDescent="0.2">
      <c r="A30" s="109"/>
      <c r="B30" s="28" t="s">
        <v>38</v>
      </c>
      <c r="C30" s="43"/>
      <c r="D30" s="36">
        <v>80000</v>
      </c>
      <c r="E30" s="37"/>
      <c r="F30" s="38">
        <v>140000</v>
      </c>
      <c r="H30" s="5"/>
    </row>
    <row r="31" spans="1:8" ht="14.25" thickBot="1" x14ac:dyDescent="0.2">
      <c r="A31" s="109"/>
      <c r="B31" s="4" t="s">
        <v>21</v>
      </c>
      <c r="C31" s="97">
        <f>IF(C25="○", D25, 0)+IF(C26="○", D26, 0)+IF(C27="○", D27, 0)+IF(C29="○", D29, 0)+IF(C30="○", D30, 0)+IF(C28="○",D28, 0)</f>
        <v>0</v>
      </c>
      <c r="D31" s="98"/>
      <c r="E31" s="98">
        <f>IF(E25="○", F25, 0)+IF(E26="○", F26, 0)+IF(E27="○", F27, 0)+IF(E29="○", F29, 0)+IF(E30="○", F30, 0)+IF(E28="○",F28, 0)</f>
        <v>0</v>
      </c>
      <c r="F31" s="99"/>
      <c r="H31" s="5"/>
    </row>
    <row r="32" spans="1:8" ht="15" thickBot="1" x14ac:dyDescent="0.2">
      <c r="A32" s="109"/>
      <c r="B32" s="2" t="s">
        <v>22</v>
      </c>
      <c r="C32" s="110">
        <f>C31+E31</f>
        <v>0</v>
      </c>
      <c r="D32" s="111"/>
      <c r="E32" s="111"/>
      <c r="F32" s="112"/>
      <c r="H32" s="5"/>
    </row>
    <row r="33" spans="1:8" ht="40.9" customHeight="1" thickBot="1" x14ac:dyDescent="0.2">
      <c r="A33" s="23"/>
      <c r="B33" s="113" t="s">
        <v>34</v>
      </c>
      <c r="C33" s="113"/>
      <c r="D33" s="113"/>
      <c r="E33" s="113"/>
      <c r="F33" s="80"/>
      <c r="G33" s="114" t="str">
        <f>テーマ毎購入!D4</f>
        <v>5レポート以上選択してください。</v>
      </c>
      <c r="H33" s="115"/>
    </row>
    <row r="34" spans="1:8" ht="51" customHeight="1" thickBot="1" x14ac:dyDescent="0.2">
      <c r="A34" s="19" t="s">
        <v>23</v>
      </c>
      <c r="B34" s="91">
        <f>IF(A20="○",330000, 0)+IF(A21="○", 180000, 0)+C32+IF(G33="5レポート以上選択してください。",0,G33)</f>
        <v>0</v>
      </c>
      <c r="C34" s="92"/>
      <c r="D34" s="92"/>
      <c r="E34" s="92"/>
      <c r="F34" s="92"/>
      <c r="G34" s="92"/>
      <c r="H34" s="93"/>
    </row>
  </sheetData>
  <mergeCells count="33">
    <mergeCell ref="E2:H4"/>
    <mergeCell ref="A22:A32"/>
    <mergeCell ref="C32:F32"/>
    <mergeCell ref="B33:F33"/>
    <mergeCell ref="G33:H33"/>
    <mergeCell ref="C15:H15"/>
    <mergeCell ref="B20:H20"/>
    <mergeCell ref="B21:H21"/>
    <mergeCell ref="B22:H22"/>
    <mergeCell ref="B19:H19"/>
    <mergeCell ref="A15:B15"/>
    <mergeCell ref="F17:H17"/>
    <mergeCell ref="C13:H13"/>
    <mergeCell ref="C8:H8"/>
    <mergeCell ref="A7:B7"/>
    <mergeCell ref="A11:B11"/>
    <mergeCell ref="A8:B8"/>
    <mergeCell ref="B34:H34"/>
    <mergeCell ref="C24:D24"/>
    <mergeCell ref="E24:F24"/>
    <mergeCell ref="C31:D31"/>
    <mergeCell ref="E31:F31"/>
    <mergeCell ref="A14:B14"/>
    <mergeCell ref="C14:H14"/>
    <mergeCell ref="A9:B9"/>
    <mergeCell ref="A10:B10"/>
    <mergeCell ref="A12:B12"/>
    <mergeCell ref="A13:B13"/>
    <mergeCell ref="C7:H7"/>
    <mergeCell ref="C11:H11"/>
    <mergeCell ref="C9:H9"/>
    <mergeCell ref="C10:H10"/>
    <mergeCell ref="C12:H12"/>
  </mergeCells>
  <phoneticPr fontId="1"/>
  <dataValidations count="1">
    <dataValidation type="list" allowBlank="1" showInputMessage="1" showErrorMessage="1" sqref="E25:E30 A33 A20:A21 C25:C30" xr:uid="{00000000-0002-0000-0000-000000000000}">
      <formula1>$A$18</formula1>
    </dataValidation>
  </dataValidations>
  <hyperlinks>
    <hyperlink ref="B6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tabSelected="1" zoomScaleNormal="100" workbookViewId="0">
      <pane ySplit="5" topLeftCell="A6" activePane="bottomLeft" state="frozen"/>
      <selection pane="bottomLeft" activeCell="I15" sqref="I15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customWidth="1"/>
    <col min="5" max="5" width="9" style="22" customWidth="1"/>
    <col min="6" max="6" width="9" hidden="1" customWidth="1"/>
    <col min="7" max="7" width="9" customWidth="1"/>
    <col min="14" max="14" width="46.5" customWidth="1"/>
    <col min="17" max="17" width="9" customWidth="1"/>
  </cols>
  <sheetData>
    <row r="1" spans="1:8" ht="42" customHeight="1" x14ac:dyDescent="0.15">
      <c r="A1" s="7" t="s">
        <v>48</v>
      </c>
    </row>
    <row r="2" spans="1:8" ht="15" thickBot="1" x14ac:dyDescent="0.2">
      <c r="A2" s="8" t="s">
        <v>30</v>
      </c>
    </row>
    <row r="3" spans="1:8" s="6" customFormat="1" ht="18.75" x14ac:dyDescent="0.15">
      <c r="A3" s="138" t="s">
        <v>14</v>
      </c>
      <c r="B3" s="139"/>
      <c r="C3" s="24"/>
      <c r="D3" s="20">
        <f>SUM(F9:F85)</f>
        <v>0</v>
      </c>
      <c r="E3" s="22"/>
      <c r="F3" t="s">
        <v>26</v>
      </c>
      <c r="G3"/>
      <c r="H3"/>
    </row>
    <row r="4" spans="1:8" s="6" customFormat="1" ht="19.5" thickBot="1" x14ac:dyDescent="0.2">
      <c r="A4" s="140" t="s">
        <v>13</v>
      </c>
      <c r="B4" s="141"/>
      <c r="C4" s="25"/>
      <c r="D4" s="21" t="str">
        <f>IF(D3&lt;5,"5レポート以上選択してください。",IF(D3&lt;20,D3*7000,D3*6000))</f>
        <v>5レポート以上選択してください。</v>
      </c>
      <c r="E4" s="22"/>
      <c r="F4"/>
      <c r="G4"/>
      <c r="H4"/>
    </row>
    <row r="6" spans="1:8" x14ac:dyDescent="0.15">
      <c r="D6" t="s">
        <v>41</v>
      </c>
    </row>
    <row r="7" spans="1:8" ht="18" thickBot="1" x14ac:dyDescent="0.2">
      <c r="A7" s="45" t="s">
        <v>32</v>
      </c>
      <c r="B7" s="45" t="s">
        <v>108</v>
      </c>
      <c r="C7" s="46"/>
      <c r="D7" s="46"/>
      <c r="E7" s="47"/>
    </row>
    <row r="8" spans="1:8" ht="15" thickBot="1" x14ac:dyDescent="0.2">
      <c r="A8" s="46"/>
      <c r="B8" s="48" t="s">
        <v>29</v>
      </c>
      <c r="C8" s="71" t="s">
        <v>27</v>
      </c>
      <c r="D8" s="53" t="s">
        <v>24</v>
      </c>
      <c r="E8" s="54" t="s">
        <v>25</v>
      </c>
    </row>
    <row r="9" spans="1:8" s="44" customFormat="1" ht="14.25" thickBot="1" x14ac:dyDescent="0.2">
      <c r="A9" s="52"/>
      <c r="B9" s="76"/>
      <c r="C9" s="77">
        <v>1</v>
      </c>
      <c r="D9" s="78" t="s">
        <v>49</v>
      </c>
      <c r="E9" s="79">
        <v>9</v>
      </c>
      <c r="F9" s="44">
        <f t="shared" ref="F9" si="0">IF(B9="○",1,0)</f>
        <v>0</v>
      </c>
    </row>
    <row r="10" spans="1:8" ht="19.5" customHeight="1" thickBot="1" x14ac:dyDescent="0.2">
      <c r="A10" s="46"/>
      <c r="B10" s="144" t="s">
        <v>42</v>
      </c>
      <c r="C10" s="145"/>
      <c r="D10" s="145"/>
      <c r="E10" s="54">
        <f>SUM(E9:E9)</f>
        <v>9</v>
      </c>
    </row>
    <row r="11" spans="1:8" ht="18" thickBot="1" x14ac:dyDescent="0.2">
      <c r="A11" s="45" t="s">
        <v>107</v>
      </c>
      <c r="B11" s="45"/>
      <c r="C11" s="46"/>
      <c r="D11" s="46"/>
      <c r="E11" s="47"/>
    </row>
    <row r="12" spans="1:8" ht="15" thickBot="1" x14ac:dyDescent="0.2">
      <c r="A12" s="46"/>
      <c r="B12" s="48" t="s">
        <v>29</v>
      </c>
      <c r="C12" s="49" t="s">
        <v>27</v>
      </c>
      <c r="D12" s="53" t="s">
        <v>24</v>
      </c>
      <c r="E12" s="54" t="s">
        <v>25</v>
      </c>
    </row>
    <row r="13" spans="1:8" ht="25.5" x14ac:dyDescent="0.15">
      <c r="A13" s="46"/>
      <c r="B13" s="73"/>
      <c r="C13" s="62">
        <v>1</v>
      </c>
      <c r="D13" s="62" t="s">
        <v>50</v>
      </c>
      <c r="E13" s="63">
        <v>9</v>
      </c>
      <c r="F13">
        <f t="shared" ref="F13:F29" si="1">IF(B13="○",1,0)</f>
        <v>0</v>
      </c>
    </row>
    <row r="14" spans="1:8" x14ac:dyDescent="0.15">
      <c r="A14" s="46"/>
      <c r="B14" s="74"/>
      <c r="C14" s="64">
        <v>2</v>
      </c>
      <c r="D14" s="64" t="s">
        <v>51</v>
      </c>
      <c r="E14" s="65">
        <v>9</v>
      </c>
      <c r="F14">
        <f t="shared" si="1"/>
        <v>0</v>
      </c>
    </row>
    <row r="15" spans="1:8" ht="25.5" x14ac:dyDescent="0.15">
      <c r="A15" s="46"/>
      <c r="B15" s="74"/>
      <c r="C15" s="64">
        <v>3</v>
      </c>
      <c r="D15" s="64" t="s">
        <v>52</v>
      </c>
      <c r="E15" s="65">
        <v>8</v>
      </c>
      <c r="F15">
        <f t="shared" si="1"/>
        <v>0</v>
      </c>
    </row>
    <row r="16" spans="1:8" ht="25.5" x14ac:dyDescent="0.15">
      <c r="A16" s="46"/>
      <c r="B16" s="74"/>
      <c r="C16" s="64">
        <v>4</v>
      </c>
      <c r="D16" s="64" t="s">
        <v>53</v>
      </c>
      <c r="E16" s="65">
        <v>10</v>
      </c>
      <c r="F16">
        <f>IF(B16="○",1,0)</f>
        <v>0</v>
      </c>
    </row>
    <row r="17" spans="1:6" ht="25.5" x14ac:dyDescent="0.15">
      <c r="A17" s="46"/>
      <c r="B17" s="74"/>
      <c r="C17" s="64">
        <v>5</v>
      </c>
      <c r="D17" s="64" t="s">
        <v>54</v>
      </c>
      <c r="E17" s="65">
        <v>9</v>
      </c>
      <c r="F17">
        <f t="shared" si="1"/>
        <v>0</v>
      </c>
    </row>
    <row r="18" spans="1:6" x14ac:dyDescent="0.15">
      <c r="A18" s="46"/>
      <c r="B18" s="74"/>
      <c r="C18" s="64">
        <v>6</v>
      </c>
      <c r="D18" s="64" t="s">
        <v>55</v>
      </c>
      <c r="E18" s="65">
        <v>14</v>
      </c>
      <c r="F18">
        <f t="shared" si="1"/>
        <v>0</v>
      </c>
    </row>
    <row r="19" spans="1:6" x14ac:dyDescent="0.15">
      <c r="A19" s="46"/>
      <c r="B19" s="74"/>
      <c r="C19" s="64">
        <v>7</v>
      </c>
      <c r="D19" s="64" t="s">
        <v>56</v>
      </c>
      <c r="E19" s="65">
        <v>10</v>
      </c>
      <c r="F19">
        <f t="shared" si="1"/>
        <v>0</v>
      </c>
    </row>
    <row r="20" spans="1:6" ht="27.75" customHeight="1" x14ac:dyDescent="0.15">
      <c r="A20" s="46"/>
      <c r="B20" s="74"/>
      <c r="C20" s="64">
        <v>8</v>
      </c>
      <c r="D20" s="64" t="s">
        <v>57</v>
      </c>
      <c r="E20" s="65">
        <v>11</v>
      </c>
      <c r="F20">
        <f t="shared" si="1"/>
        <v>0</v>
      </c>
    </row>
    <row r="21" spans="1:6" x14ac:dyDescent="0.15">
      <c r="A21" s="46"/>
      <c r="B21" s="74"/>
      <c r="C21" s="64">
        <v>9</v>
      </c>
      <c r="D21" s="64" t="s">
        <v>58</v>
      </c>
      <c r="E21" s="65">
        <v>13</v>
      </c>
      <c r="F21">
        <f t="shared" si="1"/>
        <v>0</v>
      </c>
    </row>
    <row r="22" spans="1:6" ht="43.5" customHeight="1" x14ac:dyDescent="0.15">
      <c r="A22" s="46"/>
      <c r="B22" s="74"/>
      <c r="C22" s="64">
        <v>10</v>
      </c>
      <c r="D22" s="64" t="s">
        <v>59</v>
      </c>
      <c r="E22" s="65">
        <v>10</v>
      </c>
      <c r="F22">
        <f t="shared" si="1"/>
        <v>0</v>
      </c>
    </row>
    <row r="23" spans="1:6" ht="25.5" x14ac:dyDescent="0.15">
      <c r="A23" s="46"/>
      <c r="B23" s="74"/>
      <c r="C23" s="64">
        <v>11</v>
      </c>
      <c r="D23" s="64" t="s">
        <v>60</v>
      </c>
      <c r="E23" s="65">
        <v>7</v>
      </c>
      <c r="F23">
        <f t="shared" si="1"/>
        <v>0</v>
      </c>
    </row>
    <row r="24" spans="1:6" ht="25.5" x14ac:dyDescent="0.15">
      <c r="A24" s="46"/>
      <c r="B24" s="74"/>
      <c r="C24" s="64">
        <v>12</v>
      </c>
      <c r="D24" s="72" t="s">
        <v>61</v>
      </c>
      <c r="E24" s="65">
        <v>10</v>
      </c>
      <c r="F24">
        <f t="shared" si="1"/>
        <v>0</v>
      </c>
    </row>
    <row r="25" spans="1:6" x14ac:dyDescent="0.15">
      <c r="A25" s="46"/>
      <c r="B25" s="74"/>
      <c r="C25" s="64">
        <v>13</v>
      </c>
      <c r="D25" s="64" t="s">
        <v>62</v>
      </c>
      <c r="E25" s="65">
        <v>8</v>
      </c>
      <c r="F25">
        <f t="shared" ref="F25:F26" si="2">IF(B25="○",1,0)</f>
        <v>0</v>
      </c>
    </row>
    <row r="26" spans="1:6" ht="25.5" x14ac:dyDescent="0.15">
      <c r="A26" s="46"/>
      <c r="B26" s="74"/>
      <c r="C26" s="64">
        <v>14</v>
      </c>
      <c r="D26" s="64" t="s">
        <v>63</v>
      </c>
      <c r="E26" s="65">
        <v>8</v>
      </c>
      <c r="F26">
        <f t="shared" si="2"/>
        <v>0</v>
      </c>
    </row>
    <row r="27" spans="1:6" ht="25.5" x14ac:dyDescent="0.15">
      <c r="A27" s="46"/>
      <c r="B27" s="74"/>
      <c r="C27" s="64">
        <v>15</v>
      </c>
      <c r="D27" s="64" t="s">
        <v>64</v>
      </c>
      <c r="E27" s="65">
        <v>8</v>
      </c>
      <c r="F27">
        <f t="shared" si="1"/>
        <v>0</v>
      </c>
    </row>
    <row r="28" spans="1:6" ht="25.5" x14ac:dyDescent="0.15">
      <c r="A28" s="46"/>
      <c r="B28" s="74"/>
      <c r="C28" s="64">
        <v>16</v>
      </c>
      <c r="D28" s="64" t="s">
        <v>65</v>
      </c>
      <c r="E28" s="65">
        <v>9</v>
      </c>
      <c r="F28">
        <f t="shared" ref="F28" si="3">IF(B28="○",1,0)</f>
        <v>0</v>
      </c>
    </row>
    <row r="29" spans="1:6" ht="26.25" thickBot="1" x14ac:dyDescent="0.2">
      <c r="A29" s="46"/>
      <c r="B29" s="75"/>
      <c r="C29" s="66">
        <v>17</v>
      </c>
      <c r="D29" s="66" t="s">
        <v>66</v>
      </c>
      <c r="E29" s="67">
        <v>7</v>
      </c>
      <c r="F29">
        <f t="shared" si="1"/>
        <v>0</v>
      </c>
    </row>
    <row r="30" spans="1:6" ht="14.25" thickBot="1" x14ac:dyDescent="0.2">
      <c r="A30" s="46"/>
      <c r="B30" s="142" t="s">
        <v>42</v>
      </c>
      <c r="C30" s="142"/>
      <c r="D30" s="142"/>
      <c r="E30" s="51">
        <f>SUM(E13:E29)</f>
        <v>160</v>
      </c>
    </row>
    <row r="31" spans="1:6" x14ac:dyDescent="0.15">
      <c r="A31" s="46"/>
      <c r="B31" s="55"/>
      <c r="C31" s="55"/>
      <c r="D31" s="55"/>
      <c r="E31" s="46"/>
    </row>
    <row r="32" spans="1:6" ht="18" thickBot="1" x14ac:dyDescent="0.2">
      <c r="A32" s="45" t="s">
        <v>106</v>
      </c>
      <c r="B32" s="56"/>
      <c r="C32" s="56"/>
      <c r="D32" s="57"/>
      <c r="E32" s="46"/>
    </row>
    <row r="33" spans="1:6" ht="15" thickBot="1" x14ac:dyDescent="0.2">
      <c r="A33" s="46"/>
      <c r="B33" s="48" t="s">
        <v>29</v>
      </c>
      <c r="C33" s="49" t="s">
        <v>27</v>
      </c>
      <c r="D33" s="50" t="s">
        <v>24</v>
      </c>
      <c r="E33" s="51" t="s">
        <v>25</v>
      </c>
    </row>
    <row r="34" spans="1:6" ht="29.25" customHeight="1" x14ac:dyDescent="0.15">
      <c r="A34" s="46"/>
      <c r="B34" s="73"/>
      <c r="C34" s="62">
        <v>1</v>
      </c>
      <c r="D34" s="62" t="s">
        <v>67</v>
      </c>
      <c r="E34" s="63">
        <v>9</v>
      </c>
      <c r="F34">
        <f t="shared" ref="F34:F44" si="4">IF(B34="○",1,0)</f>
        <v>0</v>
      </c>
    </row>
    <row r="35" spans="1:6" ht="25.5" x14ac:dyDescent="0.15">
      <c r="A35" s="46"/>
      <c r="B35" s="74"/>
      <c r="C35" s="64">
        <v>2</v>
      </c>
      <c r="D35" s="64" t="s">
        <v>68</v>
      </c>
      <c r="E35" s="65">
        <v>6</v>
      </c>
      <c r="F35">
        <f t="shared" si="4"/>
        <v>0</v>
      </c>
    </row>
    <row r="36" spans="1:6" x14ac:dyDescent="0.15">
      <c r="A36" s="46"/>
      <c r="B36" s="74"/>
      <c r="C36" s="64">
        <v>3</v>
      </c>
      <c r="D36" s="64" t="s">
        <v>69</v>
      </c>
      <c r="E36" s="65">
        <v>15</v>
      </c>
      <c r="F36">
        <f t="shared" si="4"/>
        <v>0</v>
      </c>
    </row>
    <row r="37" spans="1:6" ht="25.5" x14ac:dyDescent="0.15">
      <c r="A37" s="46"/>
      <c r="B37" s="74"/>
      <c r="C37" s="64">
        <v>4</v>
      </c>
      <c r="D37" s="64" t="s">
        <v>70</v>
      </c>
      <c r="E37" s="65">
        <v>18</v>
      </c>
      <c r="F37">
        <f t="shared" si="4"/>
        <v>0</v>
      </c>
    </row>
    <row r="38" spans="1:6" x14ac:dyDescent="0.15">
      <c r="A38" s="46"/>
      <c r="B38" s="74"/>
      <c r="C38" s="64">
        <v>5</v>
      </c>
      <c r="D38" s="64" t="s">
        <v>71</v>
      </c>
      <c r="E38" s="65">
        <v>15</v>
      </c>
      <c r="F38">
        <f t="shared" si="4"/>
        <v>0</v>
      </c>
    </row>
    <row r="39" spans="1:6" x14ac:dyDescent="0.15">
      <c r="A39" s="46"/>
      <c r="B39" s="74"/>
      <c r="C39" s="64">
        <v>6</v>
      </c>
      <c r="D39" s="64" t="s">
        <v>72</v>
      </c>
      <c r="E39" s="65">
        <v>10</v>
      </c>
      <c r="F39">
        <f t="shared" si="4"/>
        <v>0</v>
      </c>
    </row>
    <row r="40" spans="1:6" x14ac:dyDescent="0.15">
      <c r="A40" s="46"/>
      <c r="B40" s="74"/>
      <c r="C40" s="64">
        <v>7</v>
      </c>
      <c r="D40" s="64" t="s">
        <v>73</v>
      </c>
      <c r="E40" s="65">
        <v>11</v>
      </c>
      <c r="F40">
        <f t="shared" si="4"/>
        <v>0</v>
      </c>
    </row>
    <row r="41" spans="1:6" ht="25.5" x14ac:dyDescent="0.15">
      <c r="A41" s="46"/>
      <c r="B41" s="74"/>
      <c r="C41" s="64">
        <v>8</v>
      </c>
      <c r="D41" s="64" t="s">
        <v>74</v>
      </c>
      <c r="E41" s="65">
        <v>18</v>
      </c>
      <c r="F41">
        <f t="shared" ref="F41" si="5">IF(B41="○",1,0)</f>
        <v>0</v>
      </c>
    </row>
    <row r="42" spans="1:6" x14ac:dyDescent="0.15">
      <c r="A42" s="46"/>
      <c r="B42" s="74"/>
      <c r="C42" s="64">
        <v>9</v>
      </c>
      <c r="D42" s="64" t="s">
        <v>75</v>
      </c>
      <c r="E42" s="65">
        <v>16</v>
      </c>
      <c r="F42">
        <f t="shared" si="4"/>
        <v>0</v>
      </c>
    </row>
    <row r="43" spans="1:6" x14ac:dyDescent="0.15">
      <c r="A43" s="46"/>
      <c r="B43" s="74"/>
      <c r="C43" s="64">
        <v>10</v>
      </c>
      <c r="D43" s="64" t="s">
        <v>76</v>
      </c>
      <c r="E43" s="65">
        <v>20</v>
      </c>
      <c r="F43">
        <f t="shared" ref="F43" si="6">IF(B43="○",1,0)</f>
        <v>0</v>
      </c>
    </row>
    <row r="44" spans="1:6" x14ac:dyDescent="0.15">
      <c r="A44" s="46"/>
      <c r="B44" s="74"/>
      <c r="C44" s="64">
        <v>11</v>
      </c>
      <c r="D44" s="64" t="s">
        <v>77</v>
      </c>
      <c r="E44" s="65">
        <v>5</v>
      </c>
      <c r="F44">
        <f t="shared" si="4"/>
        <v>0</v>
      </c>
    </row>
    <row r="45" spans="1:6" ht="14.25" thickBot="1" x14ac:dyDescent="0.2">
      <c r="A45" s="46"/>
      <c r="B45" s="75"/>
      <c r="C45" s="66">
        <v>12</v>
      </c>
      <c r="D45" s="66" t="s">
        <v>78</v>
      </c>
      <c r="E45" s="67">
        <v>9</v>
      </c>
      <c r="F45">
        <f t="shared" ref="F45" si="7">IF(B45="○",1,0)</f>
        <v>0</v>
      </c>
    </row>
    <row r="46" spans="1:6" ht="14.25" thickBot="1" x14ac:dyDescent="0.2">
      <c r="A46" s="46"/>
      <c r="B46" s="142" t="s">
        <v>42</v>
      </c>
      <c r="C46" s="142"/>
      <c r="D46" s="142"/>
      <c r="E46" s="51">
        <f>SUM(E34:E45)</f>
        <v>152</v>
      </c>
    </row>
    <row r="47" spans="1:6" ht="18" thickBot="1" x14ac:dyDescent="0.2">
      <c r="A47" s="45" t="s">
        <v>105</v>
      </c>
      <c r="B47" s="56"/>
      <c r="C47" s="56"/>
      <c r="D47" s="58"/>
      <c r="E47" s="46"/>
    </row>
    <row r="48" spans="1:6" ht="15" thickBot="1" x14ac:dyDescent="0.2">
      <c r="A48" s="46"/>
      <c r="B48" s="48" t="s">
        <v>29</v>
      </c>
      <c r="C48" s="49"/>
      <c r="D48" s="50"/>
      <c r="E48" s="51" t="s">
        <v>25</v>
      </c>
    </row>
    <row r="49" spans="1:6" x14ac:dyDescent="0.15">
      <c r="A49" s="46"/>
      <c r="B49" s="73"/>
      <c r="C49" s="62">
        <v>1</v>
      </c>
      <c r="D49" s="62" t="s">
        <v>79</v>
      </c>
      <c r="E49" s="63">
        <v>5</v>
      </c>
      <c r="F49">
        <f t="shared" ref="F49:F50" si="8">IF(B49="○",1,0)</f>
        <v>0</v>
      </c>
    </row>
    <row r="50" spans="1:6" ht="14.25" thickBot="1" x14ac:dyDescent="0.2">
      <c r="A50" s="46"/>
      <c r="B50" s="75"/>
      <c r="C50" s="66">
        <v>2</v>
      </c>
      <c r="D50" s="66" t="s">
        <v>80</v>
      </c>
      <c r="E50" s="67">
        <v>9</v>
      </c>
      <c r="F50">
        <f t="shared" si="8"/>
        <v>0</v>
      </c>
    </row>
    <row r="51" spans="1:6" ht="14.25" thickBot="1" x14ac:dyDescent="0.2">
      <c r="A51" s="46"/>
      <c r="B51" s="142" t="s">
        <v>42</v>
      </c>
      <c r="C51" s="142"/>
      <c r="D51" s="143"/>
      <c r="E51" s="51">
        <f>SUM(E49:E50)</f>
        <v>14</v>
      </c>
    </row>
    <row r="52" spans="1:6" ht="18" thickBot="1" x14ac:dyDescent="0.2">
      <c r="A52" s="45" t="s">
        <v>104</v>
      </c>
      <c r="B52" s="59"/>
      <c r="C52" s="45"/>
      <c r="D52" s="60"/>
      <c r="E52" s="46"/>
    </row>
    <row r="53" spans="1:6" ht="15" thickBot="1" x14ac:dyDescent="0.2">
      <c r="A53" s="46"/>
      <c r="B53" s="48" t="s">
        <v>29</v>
      </c>
      <c r="C53" s="68"/>
      <c r="D53" s="69" t="s">
        <v>24</v>
      </c>
      <c r="E53" s="70" t="s">
        <v>25</v>
      </c>
    </row>
    <row r="54" spans="1:6" ht="25.5" x14ac:dyDescent="0.15">
      <c r="A54" s="46"/>
      <c r="B54" s="73"/>
      <c r="C54" s="62">
        <v>1</v>
      </c>
      <c r="D54" s="62" t="s">
        <v>81</v>
      </c>
      <c r="E54" s="63">
        <v>14</v>
      </c>
      <c r="F54">
        <f t="shared" ref="F54:F65" si="9">IF(B54="○",1,0)</f>
        <v>0</v>
      </c>
    </row>
    <row r="55" spans="1:6" x14ac:dyDescent="0.15">
      <c r="A55" s="46"/>
      <c r="B55" s="74"/>
      <c r="C55" s="64">
        <v>2</v>
      </c>
      <c r="D55" s="64" t="s">
        <v>82</v>
      </c>
      <c r="E55" s="65">
        <v>7</v>
      </c>
      <c r="F55">
        <f t="shared" si="9"/>
        <v>0</v>
      </c>
    </row>
    <row r="56" spans="1:6" ht="25.5" x14ac:dyDescent="0.15">
      <c r="A56" s="46"/>
      <c r="B56" s="74"/>
      <c r="C56" s="64">
        <v>3</v>
      </c>
      <c r="D56" s="64" t="s">
        <v>83</v>
      </c>
      <c r="E56" s="65">
        <v>14</v>
      </c>
      <c r="F56">
        <f t="shared" si="9"/>
        <v>0</v>
      </c>
    </row>
    <row r="57" spans="1:6" x14ac:dyDescent="0.15">
      <c r="A57" s="46"/>
      <c r="B57" s="74"/>
      <c r="C57" s="64">
        <v>4</v>
      </c>
      <c r="D57" s="64" t="s">
        <v>84</v>
      </c>
      <c r="E57" s="65">
        <v>8</v>
      </c>
      <c r="F57">
        <f t="shared" si="9"/>
        <v>0</v>
      </c>
    </row>
    <row r="58" spans="1:6" x14ac:dyDescent="0.15">
      <c r="A58" s="46"/>
      <c r="B58" s="74"/>
      <c r="C58" s="64">
        <v>5</v>
      </c>
      <c r="D58" s="64" t="s">
        <v>85</v>
      </c>
      <c r="E58" s="65">
        <v>10</v>
      </c>
      <c r="F58">
        <f t="shared" si="9"/>
        <v>0</v>
      </c>
    </row>
    <row r="59" spans="1:6" x14ac:dyDescent="0.15">
      <c r="A59" s="46"/>
      <c r="B59" s="74"/>
      <c r="C59" s="64">
        <v>6</v>
      </c>
      <c r="D59" s="64" t="s">
        <v>86</v>
      </c>
      <c r="E59" s="65">
        <v>15</v>
      </c>
      <c r="F59">
        <f t="shared" si="9"/>
        <v>0</v>
      </c>
    </row>
    <row r="60" spans="1:6" x14ac:dyDescent="0.15">
      <c r="A60" s="46"/>
      <c r="B60" s="74"/>
      <c r="C60" s="64">
        <v>7</v>
      </c>
      <c r="D60" s="64" t="s">
        <v>87</v>
      </c>
      <c r="E60" s="65">
        <v>9</v>
      </c>
      <c r="F60">
        <f t="shared" si="9"/>
        <v>0</v>
      </c>
    </row>
    <row r="61" spans="1:6" ht="25.5" x14ac:dyDescent="0.15">
      <c r="A61" s="46"/>
      <c r="B61" s="74"/>
      <c r="C61" s="64">
        <v>8</v>
      </c>
      <c r="D61" s="64" t="s">
        <v>88</v>
      </c>
      <c r="E61" s="65">
        <v>10</v>
      </c>
      <c r="F61">
        <f t="shared" si="9"/>
        <v>0</v>
      </c>
    </row>
    <row r="62" spans="1:6" ht="25.5" x14ac:dyDescent="0.15">
      <c r="A62" s="46"/>
      <c r="B62" s="74"/>
      <c r="C62" s="64">
        <v>9</v>
      </c>
      <c r="D62" s="64" t="s">
        <v>89</v>
      </c>
      <c r="E62" s="65">
        <v>7</v>
      </c>
      <c r="F62">
        <f t="shared" ref="F62" si="10">IF(B62="○",1,0)</f>
        <v>0</v>
      </c>
    </row>
    <row r="63" spans="1:6" x14ac:dyDescent="0.15">
      <c r="A63" s="46"/>
      <c r="B63" s="74"/>
      <c r="C63" s="64">
        <v>10</v>
      </c>
      <c r="D63" s="64" t="s">
        <v>90</v>
      </c>
      <c r="E63" s="65">
        <v>6</v>
      </c>
      <c r="F63">
        <f t="shared" ref="F63" si="11">IF(B63="○",1,0)</f>
        <v>0</v>
      </c>
    </row>
    <row r="64" spans="1:6" x14ac:dyDescent="0.15">
      <c r="A64" s="46"/>
      <c r="B64" s="74"/>
      <c r="C64" s="64">
        <v>11</v>
      </c>
      <c r="D64" s="64" t="s">
        <v>91</v>
      </c>
      <c r="E64" s="65">
        <v>4</v>
      </c>
      <c r="F64">
        <f t="shared" ref="F64" si="12">IF(B64="○",1,0)</f>
        <v>0</v>
      </c>
    </row>
    <row r="65" spans="1:7" x14ac:dyDescent="0.15">
      <c r="A65" s="46"/>
      <c r="B65" s="74"/>
      <c r="C65" s="64">
        <v>12</v>
      </c>
      <c r="D65" s="64" t="s">
        <v>92</v>
      </c>
      <c r="E65" s="65">
        <v>8</v>
      </c>
      <c r="F65">
        <f t="shared" si="9"/>
        <v>0</v>
      </c>
    </row>
    <row r="66" spans="1:7" ht="14.25" thickBot="1" x14ac:dyDescent="0.2">
      <c r="A66" s="46"/>
      <c r="B66" s="75"/>
      <c r="C66" s="66">
        <v>13</v>
      </c>
      <c r="D66" s="66" t="s">
        <v>93</v>
      </c>
      <c r="E66" s="67">
        <v>11</v>
      </c>
      <c r="F66">
        <f>IF(B66="○",1,0)</f>
        <v>0</v>
      </c>
    </row>
    <row r="67" spans="1:7" ht="14.25" thickBot="1" x14ac:dyDescent="0.2">
      <c r="A67" s="46"/>
      <c r="B67" s="142" t="s">
        <v>42</v>
      </c>
      <c r="C67" s="142"/>
      <c r="D67" s="142"/>
      <c r="E67" s="51">
        <f>SUM(E54:E66)</f>
        <v>123</v>
      </c>
    </row>
    <row r="68" spans="1:7" ht="18" thickBot="1" x14ac:dyDescent="0.2">
      <c r="A68" s="45" t="s">
        <v>103</v>
      </c>
      <c r="B68" s="56"/>
      <c r="C68" s="56"/>
      <c r="D68" s="61"/>
      <c r="E68" s="46"/>
    </row>
    <row r="69" spans="1:7" ht="15" thickBot="1" x14ac:dyDescent="0.2">
      <c r="A69" s="46"/>
      <c r="B69" s="48" t="s">
        <v>29</v>
      </c>
      <c r="C69" s="49" t="s">
        <v>27</v>
      </c>
      <c r="D69" s="53" t="s">
        <v>24</v>
      </c>
      <c r="E69" s="54" t="s">
        <v>25</v>
      </c>
    </row>
    <row r="70" spans="1:7" x14ac:dyDescent="0.15">
      <c r="A70" s="46"/>
      <c r="B70" s="73"/>
      <c r="C70" s="62">
        <v>1</v>
      </c>
      <c r="D70" s="62" t="s">
        <v>94</v>
      </c>
      <c r="E70" s="63">
        <v>7</v>
      </c>
      <c r="F70">
        <f t="shared" ref="F70:F78" si="13">IF(B70="○",1,0)</f>
        <v>0</v>
      </c>
    </row>
    <row r="71" spans="1:7" x14ac:dyDescent="0.15">
      <c r="A71" s="46"/>
      <c r="B71" s="74"/>
      <c r="C71" s="64">
        <v>2</v>
      </c>
      <c r="D71" s="64" t="s">
        <v>95</v>
      </c>
      <c r="E71" s="65">
        <v>10</v>
      </c>
      <c r="F71">
        <f t="shared" si="13"/>
        <v>0</v>
      </c>
    </row>
    <row r="72" spans="1:7" ht="25.5" x14ac:dyDescent="0.15">
      <c r="A72" s="46"/>
      <c r="B72" s="74"/>
      <c r="C72" s="64">
        <v>3</v>
      </c>
      <c r="D72" s="64" t="s">
        <v>96</v>
      </c>
      <c r="E72" s="65">
        <v>6</v>
      </c>
      <c r="F72">
        <f t="shared" si="13"/>
        <v>0</v>
      </c>
    </row>
    <row r="73" spans="1:7" x14ac:dyDescent="0.15">
      <c r="A73" s="46"/>
      <c r="B73" s="74"/>
      <c r="C73" s="64">
        <v>4</v>
      </c>
      <c r="D73" s="64" t="s">
        <v>97</v>
      </c>
      <c r="E73" s="65">
        <v>10</v>
      </c>
      <c r="F73">
        <f t="shared" si="13"/>
        <v>0</v>
      </c>
    </row>
    <row r="74" spans="1:7" ht="25.5" x14ac:dyDescent="0.15">
      <c r="A74" s="46"/>
      <c r="B74" s="74"/>
      <c r="C74" s="64">
        <v>5</v>
      </c>
      <c r="D74" s="64" t="s">
        <v>98</v>
      </c>
      <c r="E74" s="65">
        <v>12</v>
      </c>
      <c r="F74">
        <f t="shared" si="13"/>
        <v>0</v>
      </c>
    </row>
    <row r="75" spans="1:7" x14ac:dyDescent="0.15">
      <c r="A75" s="46"/>
      <c r="B75" s="74"/>
      <c r="C75" s="64">
        <v>6</v>
      </c>
      <c r="D75" s="64" t="s">
        <v>99</v>
      </c>
      <c r="E75" s="65">
        <v>6</v>
      </c>
      <c r="F75">
        <f t="shared" ref="F75:F77" si="14">IF(B75="○",1,0)</f>
        <v>0</v>
      </c>
    </row>
    <row r="76" spans="1:7" x14ac:dyDescent="0.15">
      <c r="A76" s="46"/>
      <c r="B76" s="74"/>
      <c r="C76" s="64">
        <v>7</v>
      </c>
      <c r="D76" s="64" t="s">
        <v>100</v>
      </c>
      <c r="E76" s="65">
        <v>6</v>
      </c>
      <c r="F76">
        <f t="shared" si="14"/>
        <v>0</v>
      </c>
    </row>
    <row r="77" spans="1:7" x14ac:dyDescent="0.15">
      <c r="A77" s="46"/>
      <c r="B77" s="74"/>
      <c r="C77" s="64">
        <v>8</v>
      </c>
      <c r="D77" s="64" t="s">
        <v>101</v>
      </c>
      <c r="E77" s="65">
        <v>11</v>
      </c>
      <c r="F77">
        <f t="shared" si="14"/>
        <v>0</v>
      </c>
    </row>
    <row r="78" spans="1:7" ht="14.25" thickBot="1" x14ac:dyDescent="0.2">
      <c r="A78" s="46"/>
      <c r="B78" s="75"/>
      <c r="C78" s="66">
        <v>9</v>
      </c>
      <c r="D78" s="66" t="s">
        <v>102</v>
      </c>
      <c r="E78" s="67">
        <v>10</v>
      </c>
      <c r="F78">
        <f t="shared" si="13"/>
        <v>0</v>
      </c>
    </row>
    <row r="79" spans="1:7" ht="14.25" thickBot="1" x14ac:dyDescent="0.2">
      <c r="A79" s="46"/>
      <c r="B79" s="142" t="s">
        <v>42</v>
      </c>
      <c r="C79" s="142"/>
      <c r="D79" s="142"/>
      <c r="E79" s="51">
        <f>SUM(E70:E78)</f>
        <v>78</v>
      </c>
      <c r="G79">
        <f>E79+E67+E51+E46+E30+E10</f>
        <v>536</v>
      </c>
    </row>
  </sheetData>
  <mergeCells count="8">
    <mergeCell ref="A3:B3"/>
    <mergeCell ref="A4:B4"/>
    <mergeCell ref="B67:D67"/>
    <mergeCell ref="B79:D79"/>
    <mergeCell ref="B51:D51"/>
    <mergeCell ref="B46:D46"/>
    <mergeCell ref="B30:D30"/>
    <mergeCell ref="B10:D10"/>
  </mergeCells>
  <phoneticPr fontId="1"/>
  <dataValidations count="1">
    <dataValidation type="list" allowBlank="1" showInputMessage="1" showErrorMessage="1" sqref="B68:B78 B11:B29 B32:B45 B9 B47:B50 B52:B66" xr:uid="{00000000-0002-0000-0100-000000000000}">
      <formula1>$F$3</formula1>
    </dataValidation>
  </dataValidations>
  <pageMargins left="0.7" right="0.7" top="0.75" bottom="0.75" header="0.3" footer="0.3"/>
  <pageSetup paperSize="9" orientation="portrait" cellComments="asDisplaye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yasuhiro gyoutoku</cp:lastModifiedBy>
  <cp:lastPrinted>2019-06-13T03:19:14Z</cp:lastPrinted>
  <dcterms:created xsi:type="dcterms:W3CDTF">2017-12-15T05:33:29Z</dcterms:created>
  <dcterms:modified xsi:type="dcterms:W3CDTF">2024-06-20T00:44:55Z</dcterms:modified>
</cp:coreProperties>
</file>