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共有ドライブ\Shareドライブ\02.基幹サービス\02トレンドレポート\工事中　トレンドレポート2022年後期号(第29号)\△案内書\"/>
    </mc:Choice>
  </mc:AlternateContent>
  <bookViews>
    <workbookView xWindow="750" yWindow="90" windowWidth="23010" windowHeight="12330" activeTab="1"/>
  </bookViews>
  <sheets>
    <sheet name="申し込み書兼御購読金額お見積もり" sheetId="1" r:id="rId1"/>
    <sheet name="テーマ毎購入" sheetId="2" r:id="rId2"/>
  </sheets>
  <definedNames>
    <definedName name="_Toc498415316" localSheetId="1">テーマ毎購入!$A$12</definedName>
    <definedName name="_Toc498415317" localSheetId="1">テーマ毎購入!#REF!</definedName>
    <definedName name="_Toc498415318" localSheetId="1">テーマ毎購入!$A$51</definedName>
    <definedName name="_Toc498415319" localSheetId="1">テーマ毎購入!#REF!</definedName>
    <definedName name="_Toc498415320" localSheetId="1">テーマ毎購入!#REF!</definedName>
    <definedName name="_xlnm.Print_Area" localSheetId="1">テーマ毎購入!$A$3:$D$77</definedName>
    <definedName name="_xlnm.Print_Area" localSheetId="0">申し込み書兼御購読金額お見積もり!$A$1:$I$35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4" i="2" l="1"/>
  <c r="F73" i="2"/>
  <c r="E50" i="2"/>
  <c r="E46" i="2"/>
  <c r="F43" i="2"/>
  <c r="E30" i="2"/>
  <c r="E79" i="2" l="1"/>
  <c r="E65" i="2"/>
  <c r="E11" i="2"/>
  <c r="F68" i="2" l="1"/>
  <c r="F69" i="2"/>
  <c r="F70" i="2"/>
  <c r="F76" i="2"/>
  <c r="C59" i="2"/>
  <c r="C60" i="2" s="1"/>
  <c r="C61" i="2" s="1"/>
  <c r="C62" i="2" s="1"/>
  <c r="C63" i="2" s="1"/>
  <c r="C64" i="2" s="1"/>
  <c r="C54" i="2"/>
  <c r="C55" i="2" s="1"/>
  <c r="C56" i="2" s="1"/>
  <c r="C57" i="2" s="1"/>
  <c r="F45" i="2"/>
  <c r="F61" i="2"/>
  <c r="E30" i="1" l="1"/>
  <c r="C30" i="1"/>
  <c r="F26" i="2"/>
  <c r="F10" i="2"/>
  <c r="F78" i="2"/>
  <c r="F49" i="2"/>
  <c r="F9" i="2" l="1"/>
  <c r="F40" i="2"/>
  <c r="F39" i="2"/>
  <c r="F41" i="2"/>
  <c r="F42" i="2"/>
  <c r="F27" i="2"/>
  <c r="F77" i="2" l="1"/>
  <c r="F75" i="2"/>
  <c r="F72" i="2"/>
  <c r="F71" i="2"/>
  <c r="F64" i="2"/>
  <c r="F63" i="2"/>
  <c r="F62" i="2"/>
  <c r="F60" i="2"/>
  <c r="F59" i="2"/>
  <c r="F58" i="2"/>
  <c r="F57" i="2"/>
  <c r="F56" i="2"/>
  <c r="F55" i="2"/>
  <c r="F54" i="2"/>
  <c r="F53" i="2"/>
  <c r="F44" i="2"/>
  <c r="F38" i="2"/>
  <c r="F37" i="2"/>
  <c r="F36" i="2"/>
  <c r="F35" i="2"/>
  <c r="F34" i="2"/>
  <c r="F33" i="2"/>
  <c r="F29" i="2"/>
  <c r="F28" i="2"/>
  <c r="F25" i="2"/>
  <c r="F24" i="2"/>
  <c r="F23" i="2"/>
  <c r="F22" i="2"/>
  <c r="F21" i="2"/>
  <c r="F20" i="2"/>
  <c r="F19" i="2"/>
  <c r="F17" i="2"/>
  <c r="F18" i="2"/>
  <c r="F16" i="2"/>
  <c r="F15" i="2"/>
  <c r="F14" i="2"/>
  <c r="D3" i="2" l="1"/>
  <c r="D4" i="2" s="1"/>
  <c r="G32" i="1" s="1"/>
  <c r="C31" i="1"/>
  <c r="B33" i="1" l="1"/>
</calcChain>
</file>

<file path=xl/sharedStrings.xml><?xml version="1.0" encoding="utf-8"?>
<sst xmlns="http://schemas.openxmlformats.org/spreadsheetml/2006/main" count="131" uniqueCount="108">
  <si>
    <t>項目</t>
    <rPh sb="0" eb="2">
      <t>コウモク</t>
    </rPh>
    <phoneticPr fontId="1"/>
  </si>
  <si>
    <t>記入欄</t>
    <rPh sb="0" eb="2">
      <t>キニュウ</t>
    </rPh>
    <rPh sb="2" eb="3">
      <t>ラン</t>
    </rPh>
    <phoneticPr fontId="1"/>
  </si>
  <si>
    <t>お名前</t>
    <rPh sb="1" eb="3">
      <t>ナマエ</t>
    </rPh>
    <phoneticPr fontId="1"/>
  </si>
  <si>
    <t>会社名・組織名</t>
  </si>
  <si>
    <t>所属部署・役職</t>
  </si>
  <si>
    <t>メールアドレス</t>
  </si>
  <si>
    <t>お申し込み内容</t>
    <rPh sb="1" eb="2">
      <t>モウ</t>
    </rPh>
    <rPh sb="3" eb="4">
      <t>コ</t>
    </rPh>
    <rPh sb="5" eb="7">
      <t>ナイヨウ</t>
    </rPh>
    <phoneticPr fontId="1"/>
  </si>
  <si>
    <r>
      <t>年間購読：</t>
    </r>
    <r>
      <rPr>
        <sz val="10.5"/>
        <color theme="1"/>
        <rFont val="Century"/>
        <family val="1"/>
      </rPr>
      <t xml:space="preserve"> 330,000 </t>
    </r>
    <r>
      <rPr>
        <sz val="10.5"/>
        <color theme="1"/>
        <rFont val="ＭＳ 明朝"/>
        <family val="1"/>
        <charset val="128"/>
      </rPr>
      <t>円（年</t>
    </r>
    <r>
      <rPr>
        <sz val="10.5"/>
        <color theme="1"/>
        <rFont val="Century"/>
        <family val="1"/>
      </rPr>
      <t xml:space="preserve"> 2</t>
    </r>
    <r>
      <rPr>
        <sz val="10.5"/>
        <color theme="1"/>
        <rFont val="ＭＳ 明朝"/>
        <family val="1"/>
        <charset val="128"/>
      </rPr>
      <t>回発行）</t>
    </r>
  </si>
  <si>
    <r>
      <t>単号の販売価格：一冊</t>
    </r>
    <r>
      <rPr>
        <sz val="10.5"/>
        <color theme="1"/>
        <rFont val="Century"/>
        <family val="1"/>
      </rPr>
      <t xml:space="preserve">180,000 </t>
    </r>
    <r>
      <rPr>
        <sz val="10.5"/>
        <color theme="1"/>
        <rFont val="ＭＳ 明朝"/>
        <family val="1"/>
        <charset val="128"/>
      </rPr>
      <t>円（</t>
    </r>
    <r>
      <rPr>
        <sz val="10.5"/>
        <color theme="1"/>
        <rFont val="Century"/>
        <family val="1"/>
      </rPr>
      <t xml:space="preserve">6 </t>
    </r>
    <r>
      <rPr>
        <sz val="10.5"/>
        <color theme="1"/>
        <rFont val="ＭＳ 明朝"/>
        <family val="1"/>
        <charset val="128"/>
      </rPr>
      <t>ヶ月ごと発行）</t>
    </r>
  </si>
  <si>
    <t>チェック
(○）</t>
    <phoneticPr fontId="1"/>
  </si>
  <si>
    <t>エリア編の御購入</t>
    <rPh sb="3" eb="4">
      <t>ヘン</t>
    </rPh>
    <rPh sb="5" eb="8">
      <t>ゴコウニュウ</t>
    </rPh>
    <phoneticPr fontId="1"/>
  </si>
  <si>
    <t>単号のみ御契約</t>
    <phoneticPr fontId="1"/>
  </si>
  <si>
    <t>一年契約</t>
    <phoneticPr fontId="1"/>
  </si>
  <si>
    <t>金額</t>
    <rPh sb="0" eb="2">
      <t>キンガク</t>
    </rPh>
    <phoneticPr fontId="1"/>
  </si>
  <si>
    <t>テーマの件数</t>
    <rPh sb="4" eb="6">
      <t>ケンスウ</t>
    </rPh>
    <phoneticPr fontId="1"/>
  </si>
  <si>
    <t>見積書の要否</t>
    <rPh sb="0" eb="3">
      <t>ミツモリショ</t>
    </rPh>
    <rPh sb="4" eb="6">
      <t>ヨウヒ</t>
    </rPh>
    <phoneticPr fontId="1"/>
  </si>
  <si>
    <t>○</t>
    <phoneticPr fontId="1"/>
  </si>
  <si>
    <t>お電話番号</t>
    <phoneticPr fontId="1"/>
  </si>
  <si>
    <t>請求書送付先御住所</t>
    <rPh sb="6" eb="7">
      <t>ゴ</t>
    </rPh>
    <phoneticPr fontId="1"/>
  </si>
  <si>
    <t>のセルに「○」を付けてください。テーマ毎ご購入後希望の方は次のシートもご記入ください。</t>
    <rPh sb="8" eb="9">
      <t>ツ</t>
    </rPh>
    <rPh sb="19" eb="20">
      <t>ゴト</t>
    </rPh>
    <rPh sb="21" eb="24">
      <t>コウニュウゴ</t>
    </rPh>
    <rPh sb="24" eb="26">
      <t>キボウ</t>
    </rPh>
    <rPh sb="27" eb="28">
      <t>カタ</t>
    </rPh>
    <rPh sb="29" eb="30">
      <t>ツギ</t>
    </rPh>
    <rPh sb="36" eb="38">
      <t>キニュウ</t>
    </rPh>
    <phoneticPr fontId="1"/>
  </si>
  <si>
    <t>単号か一年契約か、いずれか片方に「○」を入力してください。</t>
    <rPh sb="0" eb="1">
      <t>タン</t>
    </rPh>
    <rPh sb="1" eb="2">
      <t>ゴウ</t>
    </rPh>
    <rPh sb="3" eb="5">
      <t>イチネン</t>
    </rPh>
    <rPh sb="5" eb="7">
      <t>ケイヤク</t>
    </rPh>
    <rPh sb="13" eb="15">
      <t>カタホウ</t>
    </rPh>
    <rPh sb="20" eb="22">
      <t>ニュウリョク</t>
    </rPh>
    <phoneticPr fontId="1"/>
  </si>
  <si>
    <t>金額（税別）</t>
    <rPh sb="0" eb="2">
      <t>キンガク</t>
    </rPh>
    <rPh sb="3" eb="5">
      <t>ゼイベツ</t>
    </rPh>
    <phoneticPr fontId="1"/>
  </si>
  <si>
    <t>総合計（税別）</t>
    <rPh sb="0" eb="1">
      <t>ソウ</t>
    </rPh>
    <rPh sb="1" eb="3">
      <t>ゴウケイ</t>
    </rPh>
    <phoneticPr fontId="1"/>
  </si>
  <si>
    <t>総合計
（税別）</t>
    <rPh sb="0" eb="1">
      <t>ソウ</t>
    </rPh>
    <rPh sb="1" eb="3">
      <t>ゴウケイ</t>
    </rPh>
    <rPh sb="5" eb="7">
      <t>ゼイベツ</t>
    </rPh>
    <phoneticPr fontId="1"/>
  </si>
  <si>
    <t>テーマ</t>
    <phoneticPr fontId="1"/>
  </si>
  <si>
    <t>ページ数</t>
    <rPh sb="3" eb="4">
      <t>スウ</t>
    </rPh>
    <phoneticPr fontId="1"/>
  </si>
  <si>
    <t>○</t>
    <phoneticPr fontId="1"/>
  </si>
  <si>
    <t xml:space="preserve">No. </t>
    <phoneticPr fontId="1"/>
  </si>
  <si>
    <t>中国編</t>
    <phoneticPr fontId="1"/>
  </si>
  <si>
    <t>発注</t>
    <rPh sb="0" eb="2">
      <t>ハッチュウ</t>
    </rPh>
    <phoneticPr fontId="1"/>
  </si>
  <si>
    <t>必要な記事の前の黄色の部分で「○」を選択ください。件数と金額を集計します。</t>
    <rPh sb="0" eb="2">
      <t>ヒツヨウ</t>
    </rPh>
    <rPh sb="3" eb="5">
      <t>キジ</t>
    </rPh>
    <rPh sb="6" eb="7">
      <t>マエ</t>
    </rPh>
    <rPh sb="8" eb="10">
      <t>キイロ</t>
    </rPh>
    <rPh sb="11" eb="13">
      <t>ブブン</t>
    </rPh>
    <rPh sb="18" eb="20">
      <t>センタク</t>
    </rPh>
    <rPh sb="25" eb="27">
      <t>ケンスウ</t>
    </rPh>
    <rPh sb="28" eb="30">
      <t>キンガク</t>
    </rPh>
    <rPh sb="31" eb="33">
      <t>シュウケイ</t>
    </rPh>
    <phoneticPr fontId="1"/>
  </si>
  <si>
    <t>〒</t>
    <phoneticPr fontId="1"/>
  </si>
  <si>
    <t>国際編</t>
    <rPh sb="0" eb="2">
      <t>コクサイ</t>
    </rPh>
    <phoneticPr fontId="1"/>
  </si>
  <si>
    <r>
      <t>2</t>
    </r>
    <r>
      <rPr>
        <b/>
        <sz val="14"/>
        <color theme="1"/>
        <rFont val="ＭＳ Ｐ明朝"/>
        <family val="1"/>
        <charset val="128"/>
      </rPr>
      <t>件</t>
    </r>
    <rPh sb="1" eb="2">
      <t>ケン</t>
    </rPh>
    <phoneticPr fontId="1"/>
  </si>
  <si>
    <t>米国：クリーンエネルギー政策 ―― 工場系</t>
  </si>
  <si>
    <t>本シートがお見積りになります。
弊社印を捺印したお見積書が必要な場合にはここに「必要」とご記入ください。御見積もり書をPDFでお送りいたします。</t>
    <rPh sb="0" eb="1">
      <t>ホン</t>
    </rPh>
    <rPh sb="6" eb="8">
      <t>ミツモ</t>
    </rPh>
    <rPh sb="16" eb="18">
      <t>ヘイシャ</t>
    </rPh>
    <rPh sb="18" eb="19">
      <t>イン</t>
    </rPh>
    <rPh sb="20" eb="22">
      <t>ナツイン</t>
    </rPh>
    <rPh sb="25" eb="28">
      <t>ミツモリショ</t>
    </rPh>
    <rPh sb="29" eb="31">
      <t>ヒツヨウ</t>
    </rPh>
    <rPh sb="32" eb="34">
      <t>バアイ</t>
    </rPh>
    <rPh sb="40" eb="42">
      <t>ヒツヨウ</t>
    </rPh>
    <rPh sb="45" eb="47">
      <t>キニュウ</t>
    </rPh>
    <rPh sb="52" eb="55">
      <t>オミツ</t>
    </rPh>
    <rPh sb="57" eb="58">
      <t>ショ</t>
    </rPh>
    <rPh sb="64" eb="65">
      <t>オク</t>
    </rPh>
    <phoneticPr fontId="1"/>
  </si>
  <si>
    <t>テーマ毎の購入　次のシートの必要なレポートに○をつけてください。</t>
    <rPh sb="3" eb="4">
      <t>ゴト</t>
    </rPh>
    <rPh sb="5" eb="7">
      <t>コウニュウ</t>
    </rPh>
    <rPh sb="8" eb="9">
      <t>ツギ</t>
    </rPh>
    <rPh sb="14" eb="16">
      <t>ヒツヨウ</t>
    </rPh>
    <phoneticPr fontId="1"/>
  </si>
  <si>
    <t>国際編</t>
    <rPh sb="0" eb="2">
      <t>コクサイ</t>
    </rPh>
    <rPh sb="2" eb="3">
      <t>ヘン</t>
    </rPh>
    <phoneticPr fontId="1"/>
  </si>
  <si>
    <t>米国・カナダ編</t>
    <phoneticPr fontId="1"/>
  </si>
  <si>
    <t>ラテンアメリカ編</t>
    <phoneticPr fontId="1"/>
  </si>
  <si>
    <t>アジア・オセアニア編</t>
    <phoneticPr fontId="1"/>
  </si>
  <si>
    <t>contact@envix.co.jp</t>
    <phoneticPr fontId="1"/>
  </si>
  <si>
    <t>必要事項を記入し下記へ添付ファイルとしてお送りください。</t>
    <rPh sb="0" eb="2">
      <t>ヒツヨウ</t>
    </rPh>
    <rPh sb="2" eb="4">
      <t>ジコウ</t>
    </rPh>
    <rPh sb="5" eb="7">
      <t>キニュウ</t>
    </rPh>
    <rPh sb="8" eb="10">
      <t>カキ</t>
    </rPh>
    <rPh sb="11" eb="13">
      <t>テンプ</t>
    </rPh>
    <rPh sb="21" eb="22">
      <t>オク</t>
    </rPh>
    <phoneticPr fontId="1"/>
  </si>
  <si>
    <t>〒170-0005　東京都豊島区
南大塚3丁目32番9号　西島ビル4階
エンヴィックス有限会社
担当　行徳
TEL 03-5928-0180</t>
    <phoneticPr fontId="1"/>
  </si>
  <si>
    <t>PFAS規制――PFHxSおよびPFHxA、修正規則の策定へ――化学物質関連</t>
  </si>
  <si>
    <t>米国：連邦有害物質規制（TSCA） ――TSCAの第6条(a)項に基づく禁止措置が始まる――化学物質関連</t>
  </si>
  <si>
    <t>米国：有害物質規制（PFAS規制） ―― PFAS戦略ロードマップに従って規制強化へ ―― 化学物質関連</t>
  </si>
  <si>
    <t>米国：製品に含まれる有害物質の規制に関する州の法規――PFAS中心の傾向続くも新たな規制対象物質も登場――製品系、化学物質関連</t>
  </si>
  <si>
    <t>米国：プロポジション65 ―― 簡易警告規則改正プロセスが失効、仕切り直しに ―― 製品系、化学物質関連</t>
  </si>
  <si>
    <t>米国：連邦省エネ・プログラム（製品省エネ） --バイデン、「2022年中に100件の活動」と公約--製品系</t>
  </si>
  <si>
    <t>米国：気候変動政策――バイデン政権による積極的な気候変動政策の推進とその影響――工場系</t>
  </si>
  <si>
    <t>WEEEに関する法規制――回収目標責任制は一層強化へ――製品系</t>
  </si>
  <si>
    <t>製品省エネ関連規制（エネ効率ラベル／省エネ認証ラベル）――対象製品の拡大・強制標準の強化――製品系</t>
  </si>
  <si>
    <t>注記：ページ数は最終編集により増減することがあります。</t>
    <rPh sb="0" eb="2">
      <t>チュウキ</t>
    </rPh>
    <rPh sb="6" eb="7">
      <t>スウ</t>
    </rPh>
    <rPh sb="8" eb="10">
      <t>サイシュウ</t>
    </rPh>
    <rPh sb="10" eb="12">
      <t>ヘンシュウ</t>
    </rPh>
    <rPh sb="15" eb="17">
      <t>ゾウゲン</t>
    </rPh>
    <phoneticPr fontId="1"/>
  </si>
  <si>
    <t>合計</t>
    <rPh sb="0" eb="2">
      <t>ゴウケイ</t>
    </rPh>
    <phoneticPr fontId="1"/>
  </si>
  <si>
    <t>トレンドレポート2022年後期号購入申し込み書</t>
    <rPh sb="13" eb="15">
      <t>コウキ</t>
    </rPh>
    <rPh sb="16" eb="18">
      <t>コウニュウ</t>
    </rPh>
    <rPh sb="18" eb="19">
      <t>モウ</t>
    </rPh>
    <rPh sb="20" eb="21">
      <t>コ</t>
    </rPh>
    <rPh sb="22" eb="23">
      <t>ショ</t>
    </rPh>
    <phoneticPr fontId="1"/>
  </si>
  <si>
    <t>トレンドレポート2022年後期号お見積り兼購入申し込み書</t>
    <rPh sb="13" eb="15">
      <t>コウキ</t>
    </rPh>
    <rPh sb="17" eb="19">
      <t>ミツモ</t>
    </rPh>
    <rPh sb="20" eb="21">
      <t>ケン</t>
    </rPh>
    <rPh sb="21" eb="23">
      <t>コウニュウ</t>
    </rPh>
    <rPh sb="23" eb="24">
      <t>モウ</t>
    </rPh>
    <rPh sb="25" eb="26">
      <t>コ</t>
    </rPh>
    <rPh sb="27" eb="28">
      <t>ショ</t>
    </rPh>
    <phoneticPr fontId="1"/>
  </si>
  <si>
    <r>
      <t xml:space="preserve">EU </t>
    </r>
    <r>
      <rPr>
        <b/>
        <sz val="10.5"/>
        <color theme="1"/>
        <rFont val="ＭＳ 明朝"/>
        <family val="1"/>
        <charset val="128"/>
      </rPr>
      <t>・英国編</t>
    </r>
    <rPh sb="4" eb="6">
      <t>エイコク</t>
    </rPh>
    <phoneticPr fontId="1"/>
  </si>
  <si>
    <t>国際条約等で検討されている化学物質――デクロランプラスおよびUV-328、来年5月開催の締約国会議の審議へ――化学物質規制</t>
    <phoneticPr fontId="39"/>
  </si>
  <si>
    <t>国際がん研究機関（IARC）による化学物質の発がん性評価の動向 ―― 工業用途の化学物質関連</t>
    <phoneticPr fontId="39"/>
  </si>
  <si>
    <t>廃電気電子機器（WEEE）指令改正後の動向――改正に向け、指令評価のための意見公募を開始――製品系</t>
  </si>
  <si>
    <t>電池規則案――議会案、理事会案の公表後の3者対話、年末に合意し、23年春に採択か――製品系</t>
  </si>
  <si>
    <t>電気自動車等のクリーン自動車推進政策――代替燃料インフラ規則案、最終合意に向けてトリローグ交渉が始まる――製品系</t>
  </si>
  <si>
    <t>REACH規則――制限ロードマップによる制限物質の増大――化学物質関連</t>
  </si>
  <si>
    <t>CLP規則――3つのハザードクラスを新設へ――化学物質関連</t>
  </si>
  <si>
    <t>電気電子製品への特定有害物質の使用制限に関する（RoHS）指令 ――指令の見直し作業始まる――製品系、化学物質関連</t>
  </si>
  <si>
    <t>プラスチック規制の最新動向――欧州委員会、REACHの附属書XVIIを修正する草案をWTO/TBT通報、タイヤ業界などが反発 ――製品系、工場系、化学物質関連</t>
  </si>
  <si>
    <t>廃棄物規制 ―― 廃棄物枠組み指令改正案を公開協議 ―― 工場系</t>
  </si>
  <si>
    <t>エコデザイン指令（ErP指令）及びエネルギーラベル規則――「持続可能な製品のためのエコデザイン規則（ESPR）案」の審議状況――製品系</t>
  </si>
  <si>
    <t>省エネ政策（エネルギー効率指令及び建物のエネルギー性能に関する指令）――EED改正は最終調整に向け大詰め、EPBD改正は波乱気味――製品系、工場系、CSR・環境管理関連</t>
  </si>
  <si>
    <t>大気汚染防止（移動発生源：自動車関連規制）――2035年全新車ゼロエミッション化が確定、Euro 7 規則案が公表される――製品系</t>
  </si>
  <si>
    <t>大気汚染防止（固定排出源、IED） ―― 大気質指令改正案を公開協議 ―― 工場系、化学物質関連</t>
  </si>
  <si>
    <t>水質汚染防止（水不足問題含む） ―― 都市下水処理指令改正案を公開協議 ―― 工場系</t>
  </si>
  <si>
    <t>気候変動対策＆排出権取引 ―― 欧州議会、EU炭素国境メカニズム案を可決 ―― 工場系、CSR・環境管理関連</t>
  </si>
  <si>
    <t>英国、EU離脱後の環境規制動向：EUと協調する実務的必要性、独自路線を追求したい政治的意思 ―― 製品系</t>
  </si>
  <si>
    <t>米国：廃電気電子機器規制の動向--相次ぐ改正、リサイクル・サービス利用する側の「便利さ」重視へ--製品系</t>
    <rPh sb="49" eb="51">
      <t>セイヒン</t>
    </rPh>
    <rPh sb="51" eb="52">
      <t>ケイ</t>
    </rPh>
    <phoneticPr fontId="41"/>
  </si>
  <si>
    <t>米国：電気自動車、バッテリー、充電設備に関する政策動向―早期普及が進む北米のEV化― 工場系</t>
  </si>
  <si>
    <t>米国：電気自動車、バッテリー、充電設備に関する企業の動き―自動車メーカーによるバッテリーの囲い込み合戦激化― 工場系</t>
  </si>
  <si>
    <t>米国：プラスチック規制動向―― 包装材の生産者拡大責任法の制定含めカリフォルニア州での動向が活発、その他の州も追随するか―― 製品系、工場系</t>
  </si>
  <si>
    <t>カナダ：プラスチック規制動向―― 廃棄物ゼロへ向けて矢継ぎ早に規則策定、2つの協議文書発行等、更なる規則策定のために活動中</t>
  </si>
  <si>
    <t>カナダ：化学物質規制――多くの重要規則の予感――化学物質関連</t>
  </si>
  <si>
    <t>コロンビア：化学物質規制 ――オゾン層破壊物質含有製品の輸入禁止開始、産業用化学物質の総合規則制定―― 化学物質関連</t>
  </si>
  <si>
    <t>米国・カナダ編　13件</t>
    <rPh sb="10" eb="11">
      <t>ケン</t>
    </rPh>
    <phoneticPr fontId="1"/>
  </si>
  <si>
    <t>ラテンアメリカ編　1件</t>
    <rPh sb="7" eb="8">
      <t>ヘン</t>
    </rPh>
    <rPh sb="10" eb="11">
      <t>ケン</t>
    </rPh>
    <phoneticPr fontId="1"/>
  </si>
  <si>
    <r>
      <t>EU</t>
    </r>
    <r>
      <rPr>
        <b/>
        <sz val="14"/>
        <color theme="1"/>
        <rFont val="ＭＳ 明朝"/>
        <family val="1"/>
        <charset val="128"/>
      </rPr>
      <t>・英国編</t>
    </r>
    <r>
      <rPr>
        <b/>
        <sz val="14"/>
        <color theme="1"/>
        <rFont val="Yu Gothic"/>
        <family val="1"/>
        <charset val="128"/>
      </rPr>
      <t>　</t>
    </r>
    <r>
      <rPr>
        <b/>
        <sz val="14"/>
        <color theme="1"/>
        <rFont val="Century"/>
        <family val="1"/>
      </rPr>
      <t>16</t>
    </r>
    <r>
      <rPr>
        <b/>
        <sz val="14"/>
        <color theme="1"/>
        <rFont val="Yu Gothic"/>
        <family val="1"/>
        <charset val="128"/>
      </rPr>
      <t>件</t>
    </r>
    <rPh sb="3" eb="5">
      <t>エイコク</t>
    </rPh>
    <phoneticPr fontId="1"/>
  </si>
  <si>
    <t>中国編 12件</t>
    <phoneticPr fontId="1"/>
  </si>
  <si>
    <t>新エネルギー自動車 ―― 優遇政策の継続 ―― 製品系、工場系</t>
  </si>
  <si>
    <t>化学物質規制――新汚染物質管理重点規制対象物質――化学物質関連</t>
  </si>
  <si>
    <t>強制製品認証制度（CCC認証）――対象製品範囲の調整およびマークの簡易化へ―― 製品系</t>
  </si>
  <si>
    <t>VOC規制と規制強化の流れ：地方で厳格化するVOC規制 ―― 工場系</t>
  </si>
  <si>
    <t>VOC規制の強化――関連する地方標準の改正・策定の動きが相次いている―― 製品系</t>
  </si>
  <si>
    <t>固形廃棄物法、有害廃棄物関連動向：固形廃棄物管理制度の整備や危険廃棄物情報化管理の推進 ―― 工場系</t>
  </si>
  <si>
    <t>最新のプラスチック規制動向 ―― 更に難しくなる対応――製品系、工場系、化学物質関連</t>
  </si>
  <si>
    <t>大気汚染防止法（固定発生源）――自動車製造業や石油化学工業は依然として重点業種として管理――工場系</t>
  </si>
  <si>
    <t>水質汚染防止関連法令 ――重点流域の汚染排出管理――工場系</t>
  </si>
  <si>
    <t>土壌汚染防止規制動向――有毒有害物質による土壌汚染を厳しく規制――工場系</t>
  </si>
  <si>
    <t>アジア・オセアニア編　11件</t>
    <rPh sb="13" eb="14">
      <t>ケン</t>
    </rPh>
    <phoneticPr fontId="1"/>
  </si>
  <si>
    <t>韓国(1)：韓国REACH及び化学物質管理法 ―― 規制緩和への動きと化学物質事故へのリスク ―― 化学物質関連</t>
  </si>
  <si>
    <t>韓国(1)：生活化学製品及び殺生物剤の安全管理法 ―― 猶予期間の終了。承認制度の本格実施 ―― 化学物質関連</t>
  </si>
  <si>
    <t>台湾(1)：化学物質規制 ―― 15種の「懸念化学物質」追加予告と有機スズ化合物に対する規制強化 ―― 化学物質関連</t>
  </si>
  <si>
    <t>台湾(2)：製品の省エネ、検査、表示：MEPS基準改正と台湾版RoHS規制対象品の追加や範囲拡大 ―― 製品系</t>
  </si>
  <si>
    <t>タイ：リスト5.6有害物質届出制度の改正 ―― 化学物質関連</t>
  </si>
  <si>
    <t>ベトナム：温室効果ガス規制 ―― 製品系、工場系</t>
  </si>
  <si>
    <t>シンガポール：環境保護管理法――国際条約に先立ち5物質を規制――化学物質関連</t>
  </si>
  <si>
    <t>フィリピン：拡大生産者責任法2022年 ―― 多種多様なプラスチック包装廃棄物を対象として回収目標値を設定――製品系</t>
  </si>
  <si>
    <t>インド：廃電気電子機器管理規制 ――対象製品の大幅拡大・EPR証書によるリサイクル目標の管理――製品系</t>
  </si>
  <si>
    <t>オーストラリア：直近1年間の化学物質関連法規制動向 ―― 化学物質関連</t>
  </si>
  <si>
    <t>ニュージーランド：直近1年間の化学物質関連法規性動向 ―― 化学物質関連</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</si>
</sst>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44">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5"/>
      <color theme="1"/>
      <name val="ＭＳ 明朝"/>
      <family val="1"/>
      <charset val="128"/>
    </font>
    <font>
      <sz val="10.5"/>
      <color theme="1"/>
      <name val="Century"/>
      <family val="1"/>
    </font>
    <font>
      <sz val="10.5"/>
      <color theme="1"/>
      <name val="ＭＳ Ｐ明朝"/>
      <family val="1"/>
      <charset val="128"/>
    </font>
    <font>
      <b/>
      <sz val="14"/>
      <color theme="1"/>
      <name val="Century"/>
      <family val="1"/>
    </font>
    <font>
      <b/>
      <sz val="14"/>
      <color theme="1"/>
      <name val="ＭＳ 明朝"/>
      <family val="1"/>
      <charset val="128"/>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12"/>
      <color rgb="FF0070C0"/>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sz val="11"/>
      <color rgb="FFFFFF00"/>
      <name val="ＭＳ Ｐゴシック"/>
      <family val="2"/>
      <charset val="128"/>
      <scheme val="minor"/>
    </font>
    <font>
      <sz val="10.5"/>
      <color rgb="FF00B0F0"/>
      <name val="ＭＳ 明朝"/>
      <family val="1"/>
      <charset val="128"/>
    </font>
    <font>
      <sz val="11"/>
      <color rgb="FF00B0F0"/>
      <name val="ＭＳ Ｐゴシック"/>
      <family val="2"/>
      <charset val="128"/>
      <scheme val="minor"/>
    </font>
    <font>
      <sz val="11"/>
      <color rgb="FF0070C0"/>
      <name val="ＭＳ Ｐゴシック"/>
      <family val="2"/>
      <charset val="128"/>
      <scheme val="minor"/>
    </font>
    <font>
      <sz val="11"/>
      <color rgb="FF0070C0"/>
      <name val="ＭＳ Ｐゴシック"/>
      <family val="3"/>
      <charset val="128"/>
      <scheme val="minor"/>
    </font>
    <font>
      <sz val="16"/>
      <color rgb="FFFF0000"/>
      <name val="ＭＳ Ｐゴシック"/>
      <family val="3"/>
      <charset val="128"/>
      <scheme val="minor"/>
    </font>
    <font>
      <sz val="10.5"/>
      <color rgb="FFFF0000"/>
      <name val="Century"/>
      <family val="1"/>
    </font>
    <font>
      <sz val="11"/>
      <color rgb="FFFF0000"/>
      <name val="Century"/>
      <family val="1"/>
    </font>
    <font>
      <sz val="16"/>
      <color rgb="FFFF0000"/>
      <name val="Century"/>
      <family val="1"/>
    </font>
    <font>
      <sz val="14"/>
      <color theme="1"/>
      <name val="ＭＳ Ｐゴシック"/>
      <family val="2"/>
      <charset val="128"/>
      <scheme val="minor"/>
    </font>
    <font>
      <sz val="10.5"/>
      <color rgb="FF0000FF"/>
      <name val="Century"/>
      <family val="1"/>
    </font>
    <font>
      <sz val="10.5"/>
      <color rgb="FF000000"/>
      <name val="Times New Roman"/>
      <family val="1"/>
    </font>
    <font>
      <b/>
      <sz val="12"/>
      <color theme="1"/>
      <name val="ＭＳ Ｐ明朝"/>
      <family val="1"/>
      <charset val="128"/>
    </font>
    <font>
      <sz val="11"/>
      <color theme="1"/>
      <name val="ＭＳ ゴシック"/>
      <family val="3"/>
      <charset val="128"/>
    </font>
    <font>
      <b/>
      <sz val="14"/>
      <color theme="1"/>
      <name val="ＭＳ Ｐ明朝"/>
      <family val="1"/>
      <charset val="128"/>
    </font>
    <font>
      <b/>
      <sz val="10.5"/>
      <color theme="1"/>
      <name val="Century"/>
      <family val="1"/>
    </font>
    <font>
      <b/>
      <sz val="10.5"/>
      <color theme="1"/>
      <name val="ＭＳ 明朝"/>
      <family val="1"/>
      <charset val="128"/>
    </font>
    <font>
      <b/>
      <sz val="11"/>
      <color theme="1"/>
      <name val="ＭＳ ゴシック"/>
      <family val="3"/>
      <charset val="128"/>
    </font>
    <font>
      <sz val="10"/>
      <color theme="1"/>
      <name val="ＭＳ ゴシック"/>
      <family val="3"/>
      <charset val="128"/>
    </font>
    <font>
      <b/>
      <sz val="10"/>
      <color theme="1"/>
      <name val="ＭＳ ゴシック"/>
      <family val="3"/>
      <charset val="128"/>
    </font>
    <font>
      <sz val="11"/>
      <color rgb="FF000000"/>
      <name val="ＭＳ ゴシック"/>
      <family val="3"/>
      <charset val="128"/>
    </font>
    <font>
      <b/>
      <sz val="10"/>
      <color theme="1"/>
      <name val="ＭＳ Ｐゴシック"/>
      <family val="3"/>
      <charset val="128"/>
      <scheme val="minor"/>
    </font>
    <font>
      <sz val="10"/>
      <color theme="1"/>
      <name val="ＭＳ 明朝"/>
      <family val="1"/>
      <charset val="128"/>
    </font>
    <font>
      <sz val="11"/>
      <color theme="1"/>
      <name val="ＭＳ 明朝"/>
      <family val="1"/>
      <charset val="128"/>
    </font>
    <font>
      <b/>
      <sz val="14"/>
      <color theme="1"/>
      <name val="Yu Gothic"/>
      <family val="1"/>
      <charset val="128"/>
    </font>
    <font>
      <sz val="6"/>
      <name val="ＭＳ Ｐゴシック"/>
      <family val="3"/>
      <charset val="128"/>
      <scheme val="minor"/>
    </font>
    <font>
      <sz val="10.5"/>
      <color rgb="FF000000"/>
      <name val="ＭＳ Ｐ明朝"/>
      <family val="1"/>
      <charset val="128"/>
    </font>
    <font>
      <b/>
      <sz val="11"/>
      <color rgb="FF3F3F3F"/>
      <name val="ＭＳ Ｐゴシック"/>
      <family val="2"/>
      <charset val="128"/>
      <scheme val="minor"/>
    </font>
    <font>
      <b/>
      <sz val="11"/>
      <color theme="1"/>
      <name val="MS Mincho"/>
      <family val="1"/>
      <charset val="128"/>
    </font>
    <font>
      <sz val="11"/>
      <color theme="1"/>
      <name val="MS Mincho"/>
      <family val="1"/>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rgb="FF00FF00"/>
      </patternFill>
    </fill>
    <fill>
      <patternFill patternType="solid">
        <fgColor rgb="FFFFFFFF"/>
        <bgColor rgb="FFFFFFFF"/>
      </patternFill>
    </fill>
    <fill>
      <patternFill patternType="solid">
        <fgColor rgb="FFFFFF00"/>
        <bgColor rgb="FFFFFF00"/>
      </patternFill>
    </fill>
  </fills>
  <borders count="85">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000000"/>
      </left>
      <right style="medium">
        <color auto="1"/>
      </right>
      <top style="medium">
        <color rgb="FF000000"/>
      </top>
      <bottom style="medium">
        <color rgb="FF000000"/>
      </bottom>
      <diagonal/>
    </border>
    <border>
      <left/>
      <right style="medium">
        <color auto="1"/>
      </right>
      <top/>
      <bottom style="medium">
        <color auto="1"/>
      </bottom>
      <diagonal/>
    </border>
    <border>
      <left style="medium">
        <color auto="1"/>
      </left>
      <right/>
      <top style="medium">
        <color rgb="FF000000"/>
      </top>
      <bottom style="medium">
        <color auto="1"/>
      </bottom>
      <diagonal/>
    </border>
    <border>
      <left/>
      <right/>
      <top style="medium">
        <color rgb="FF000000"/>
      </top>
      <bottom style="medium">
        <color auto="1"/>
      </bottom>
      <diagonal/>
    </border>
    <border>
      <left/>
      <right style="medium">
        <color auto="1"/>
      </right>
      <top style="medium">
        <color rgb="FF000000"/>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medium">
        <color rgb="FF000000"/>
      </right>
      <top style="medium">
        <color rgb="FF000000"/>
      </top>
      <bottom style="thin">
        <color rgb="FF000000"/>
      </bottom>
      <diagonal/>
    </border>
    <border>
      <left/>
      <right style="medium">
        <color auto="1"/>
      </right>
      <top style="medium">
        <color rgb="FF000000"/>
      </top>
      <bottom style="medium">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medium">
        <color rgb="FF000000"/>
      </top>
      <bottom style="thin">
        <color auto="1"/>
      </bottom>
      <diagonal/>
    </border>
    <border>
      <left style="medium">
        <color auto="1"/>
      </left>
      <right/>
      <top style="thin">
        <color auto="1"/>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style="medium">
        <color auto="1"/>
      </top>
      <bottom style="thin">
        <color auto="1"/>
      </bottom>
      <diagonal/>
    </border>
    <border>
      <left/>
      <right/>
      <top style="thin">
        <color auto="1"/>
      </top>
      <bottom style="medium">
        <color auto="1"/>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medium">
        <color auto="1"/>
      </top>
      <bottom style="thin">
        <color rgb="FF000000"/>
      </bottom>
      <diagonal/>
    </border>
    <border>
      <left style="medium">
        <color auto="1"/>
      </left>
      <right style="medium">
        <color rgb="FF000000"/>
      </right>
      <top style="medium">
        <color auto="1"/>
      </top>
      <bottom style="thin">
        <color rgb="FF000000"/>
      </bottom>
      <diagonal/>
    </border>
    <border>
      <left style="medium">
        <color auto="1"/>
      </left>
      <right style="medium">
        <color rgb="FF000000"/>
      </right>
      <top style="thin">
        <color rgb="FF000000"/>
      </top>
      <bottom style="thin">
        <color rgb="FF000000"/>
      </bottom>
      <diagonal/>
    </border>
    <border>
      <left style="medium">
        <color auto="1"/>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thin">
        <color auto="1"/>
      </left>
      <right style="medium">
        <color rgb="FF000000"/>
      </right>
      <top style="thin">
        <color auto="1"/>
      </top>
      <bottom style="thin">
        <color auto="1"/>
      </bottom>
      <diagonal/>
    </border>
    <border>
      <left style="medium">
        <color auto="1"/>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right/>
      <top style="thin">
        <color rgb="FF000000"/>
      </top>
      <bottom style="thin">
        <color rgb="FF000000"/>
      </bottom>
      <diagonal/>
    </border>
    <border>
      <left/>
      <right style="thin">
        <color rgb="FF000000"/>
      </right>
      <top style="medium">
        <color auto="1"/>
      </top>
      <bottom style="thin">
        <color rgb="FF000000"/>
      </bottom>
      <diagonal/>
    </border>
    <border>
      <left style="medium">
        <color auto="1"/>
      </left>
      <right style="medium">
        <color rgb="FF000000"/>
      </right>
      <top style="thin">
        <color auto="1"/>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style="thin">
        <color rgb="FF000000"/>
      </left>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style="medium">
        <color auto="1"/>
      </top>
      <bottom style="medium">
        <color rgb="FF000000"/>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87">
    <xf numFmtId="0" fontId="0" fillId="0" borderId="0" xfId="0">
      <alignment vertical="center"/>
    </xf>
    <xf numFmtId="0" fontId="2" fillId="0" borderId="0" xfId="1">
      <alignment vertical="center"/>
    </xf>
    <xf numFmtId="0" fontId="0" fillId="0" borderId="0" xfId="0" applyAlignment="1">
      <alignment vertical="center"/>
    </xf>
    <xf numFmtId="0" fontId="0" fillId="0" borderId="0" xfId="0" applyBorder="1">
      <alignment vertical="center"/>
    </xf>
    <xf numFmtId="0" fontId="0" fillId="0" borderId="27" xfId="0" applyBorder="1">
      <alignment vertical="center"/>
    </xf>
    <xf numFmtId="0" fontId="4" fillId="0" borderId="35" xfId="0" applyFont="1" applyBorder="1" applyAlignment="1">
      <alignment vertical="center" wrapText="1"/>
    </xf>
    <xf numFmtId="0" fontId="3" fillId="0" borderId="36" xfId="0" applyFont="1" applyBorder="1" applyAlignment="1">
      <alignment vertical="center" wrapText="1"/>
    </xf>
    <xf numFmtId="0" fontId="0" fillId="0" borderId="42" xfId="0" applyBorder="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0" fillId="2" borderId="37" xfId="0" applyFill="1" applyBorder="1">
      <alignment vertical="center"/>
    </xf>
    <xf numFmtId="0" fontId="0" fillId="2" borderId="38" xfId="0" applyFill="1" applyBorder="1">
      <alignment vertical="center"/>
    </xf>
    <xf numFmtId="0" fontId="0" fillId="2" borderId="1" xfId="0" applyFill="1" applyBorder="1" applyAlignment="1">
      <alignment vertical="center" wrapText="1"/>
    </xf>
    <xf numFmtId="0" fontId="3" fillId="0" borderId="0" xfId="0" applyFont="1" applyBorder="1" applyAlignment="1">
      <alignment horizontal="left" vertical="center"/>
    </xf>
    <xf numFmtId="0" fontId="3" fillId="0" borderId="42" xfId="0" applyFont="1" applyBorder="1" applyAlignment="1">
      <alignment horizontal="left" vertical="center"/>
    </xf>
    <xf numFmtId="0" fontId="12" fillId="0" borderId="0" xfId="0" applyFont="1">
      <alignment vertical="center"/>
    </xf>
    <xf numFmtId="0" fontId="13" fillId="0" borderId="0" xfId="0" applyFont="1">
      <alignment vertical="center"/>
    </xf>
    <xf numFmtId="0" fontId="14" fillId="2" borderId="0" xfId="0" applyFont="1" applyFill="1">
      <alignment vertical="center"/>
    </xf>
    <xf numFmtId="0" fontId="15" fillId="0" borderId="0" xfId="0" applyFont="1" applyBorder="1" applyAlignment="1">
      <alignment horizontal="left" vertical="center"/>
    </xf>
    <xf numFmtId="0" fontId="16" fillId="0" borderId="0" xfId="0" applyFont="1">
      <alignment vertical="center"/>
    </xf>
    <xf numFmtId="0" fontId="23" fillId="0" borderId="1" xfId="0" applyFont="1" applyBorder="1" applyAlignment="1">
      <alignment vertical="center" wrapText="1"/>
    </xf>
    <xf numFmtId="0" fontId="9" fillId="0" borderId="37" xfId="0" applyFont="1" applyBorder="1" applyAlignment="1">
      <alignment horizontal="center" vertical="center"/>
    </xf>
    <xf numFmtId="5" fontId="19" fillId="0" borderId="40" xfId="0" applyNumberFormat="1" applyFont="1" applyBorder="1" applyAlignment="1">
      <alignment vertical="center"/>
    </xf>
    <xf numFmtId="0" fontId="0" fillId="0" borderId="0" xfId="0" applyAlignment="1">
      <alignment horizontal="right" vertical="center"/>
    </xf>
    <xf numFmtId="0" fontId="0" fillId="0" borderId="13" xfId="0" applyBorder="1">
      <alignment vertical="center"/>
    </xf>
    <xf numFmtId="0" fontId="0" fillId="0" borderId="40" xfId="0" applyFill="1" applyBorder="1">
      <alignment vertical="center"/>
    </xf>
    <xf numFmtId="0" fontId="0" fillId="0" borderId="0" xfId="0" applyAlignment="1">
      <alignment horizontal="left" vertical="center"/>
    </xf>
    <xf numFmtId="0" fontId="0" fillId="3" borderId="0" xfId="0" applyFill="1" applyAlignment="1">
      <alignment horizontal="left" vertical="center"/>
    </xf>
    <xf numFmtId="0" fontId="0" fillId="0" borderId="0" xfId="0" applyBorder="1" applyAlignment="1">
      <alignment horizontal="left"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7" fillId="0" borderId="0" xfId="0" applyFont="1" applyAlignment="1">
      <alignment vertical="center"/>
    </xf>
    <xf numFmtId="0" fontId="0" fillId="0" borderId="0" xfId="0" applyFill="1">
      <alignment vertical="center"/>
    </xf>
    <xf numFmtId="0" fontId="0" fillId="0" borderId="14" xfId="0" applyFill="1" applyBorder="1" applyAlignment="1">
      <alignment horizontal="left" vertical="center"/>
    </xf>
    <xf numFmtId="0" fontId="26" fillId="0" borderId="11" xfId="0" applyFont="1" applyBorder="1" applyAlignment="1">
      <alignment horizontal="left" vertical="center"/>
    </xf>
    <xf numFmtId="0" fontId="0" fillId="0" borderId="12" xfId="0" applyFill="1" applyBorder="1" applyAlignment="1">
      <alignment vertical="center" wrapText="1"/>
    </xf>
    <xf numFmtId="0" fontId="24" fillId="0" borderId="0" xfId="0" applyFont="1" applyFill="1" applyAlignment="1">
      <alignment vertical="center" wrapText="1"/>
    </xf>
    <xf numFmtId="0" fontId="5" fillId="0" borderId="0" xfId="0" applyFont="1" applyFill="1" applyBorder="1" applyAlignment="1">
      <alignment vertical="center" wrapText="1"/>
    </xf>
    <xf numFmtId="0" fontId="25" fillId="0" borderId="0" xfId="0" applyFont="1" applyFill="1" applyBorder="1" applyAlignment="1">
      <alignment horizontal="justify" vertical="center" wrapText="1"/>
    </xf>
    <xf numFmtId="0" fontId="27" fillId="4" borderId="52" xfId="0" applyFont="1" applyFill="1" applyBorder="1" applyAlignment="1">
      <alignment horizontal="center" vertical="center" wrapText="1"/>
    </xf>
    <xf numFmtId="0" fontId="27" fillId="4" borderId="51" xfId="0" applyFont="1" applyFill="1" applyBorder="1" applyAlignment="1">
      <alignment horizontal="center" vertical="center" wrapText="1"/>
    </xf>
    <xf numFmtId="176" fontId="27" fillId="0" borderId="52" xfId="0" applyNumberFormat="1" applyFont="1" applyBorder="1" applyAlignment="1">
      <alignment horizontal="center" vertical="center"/>
    </xf>
    <xf numFmtId="0" fontId="32" fillId="0" borderId="17" xfId="0" applyFont="1" applyBorder="1" applyAlignment="1">
      <alignment vertical="center" wrapText="1"/>
    </xf>
    <xf numFmtId="0" fontId="27" fillId="0" borderId="56" xfId="0" applyFont="1" applyBorder="1">
      <alignment vertical="center"/>
    </xf>
    <xf numFmtId="176" fontId="27" fillId="0" borderId="50" xfId="0" applyNumberFormat="1" applyFont="1" applyBorder="1" applyAlignment="1">
      <alignment horizontal="center" vertical="center"/>
    </xf>
    <xf numFmtId="0" fontId="27" fillId="0" borderId="57" xfId="0" applyFont="1" applyBorder="1">
      <alignment vertical="center"/>
    </xf>
    <xf numFmtId="0" fontId="27" fillId="0" borderId="58" xfId="0" applyFont="1" applyBorder="1">
      <alignment vertical="center"/>
    </xf>
    <xf numFmtId="0" fontId="32" fillId="0" borderId="57" xfId="0" applyFont="1" applyBorder="1" applyAlignment="1">
      <alignment vertical="center" wrapText="1"/>
    </xf>
    <xf numFmtId="0" fontId="32" fillId="0" borderId="19" xfId="0" applyFont="1" applyBorder="1" applyAlignment="1">
      <alignment vertical="center" wrapText="1"/>
    </xf>
    <xf numFmtId="176" fontId="27" fillId="0" borderId="51" xfId="0" applyNumberFormat="1" applyFont="1" applyBorder="1" applyAlignment="1">
      <alignment horizontal="center" vertical="center"/>
    </xf>
    <xf numFmtId="0" fontId="27" fillId="0" borderId="59" xfId="0" applyFont="1" applyBorder="1">
      <alignment vertical="center"/>
    </xf>
    <xf numFmtId="0" fontId="28" fillId="0" borderId="0" xfId="0" applyFont="1">
      <alignment vertical="center"/>
    </xf>
    <xf numFmtId="0" fontId="27" fillId="0" borderId="52" xfId="0" applyFont="1" applyBorder="1" applyAlignment="1">
      <alignment horizontal="center" vertical="center"/>
    </xf>
    <xf numFmtId="0" fontId="27" fillId="0" borderId="60" xfId="0" applyFont="1" applyBorder="1">
      <alignment vertical="center"/>
    </xf>
    <xf numFmtId="0" fontId="27" fillId="0" borderId="50" xfId="0" applyFont="1" applyBorder="1" applyAlignment="1">
      <alignment horizontal="center" vertical="center"/>
    </xf>
    <xf numFmtId="0" fontId="32" fillId="0" borderId="0" xfId="0" applyFont="1" applyAlignment="1">
      <alignment vertical="center" wrapText="1"/>
    </xf>
    <xf numFmtId="0" fontId="27" fillId="0" borderId="51" xfId="0" applyFont="1" applyBorder="1" applyAlignment="1">
      <alignment horizontal="center" vertical="center"/>
    </xf>
    <xf numFmtId="0" fontId="27" fillId="0" borderId="21" xfId="0" applyFont="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7" fillId="0" borderId="17" xfId="0" applyFont="1" applyBorder="1" applyAlignment="1">
      <alignment vertical="center" wrapText="1"/>
    </xf>
    <xf numFmtId="0" fontId="32" fillId="0" borderId="63" xfId="0" applyFont="1" applyBorder="1" applyAlignment="1">
      <alignment vertical="center" wrapText="1"/>
    </xf>
    <xf numFmtId="0" fontId="34" fillId="0" borderId="60" xfId="0" applyFont="1" applyBorder="1">
      <alignment vertical="center"/>
    </xf>
    <xf numFmtId="0" fontId="32" fillId="0" borderId="64" xfId="0" applyFont="1" applyBorder="1" applyAlignment="1">
      <alignment vertical="center" wrapText="1"/>
    </xf>
    <xf numFmtId="0" fontId="34" fillId="0" borderId="58" xfId="0" applyFont="1" applyBorder="1">
      <alignment vertical="center"/>
    </xf>
    <xf numFmtId="0" fontId="27" fillId="0" borderId="64" xfId="0" applyFont="1" applyBorder="1" applyAlignment="1">
      <alignment vertical="center" wrapText="1"/>
    </xf>
    <xf numFmtId="0" fontId="27" fillId="4" borderId="66" xfId="0" applyFont="1" applyFill="1" applyBorder="1" applyAlignment="1">
      <alignment horizontal="center" vertical="center" wrapText="1"/>
    </xf>
    <xf numFmtId="0" fontId="27" fillId="6" borderId="58" xfId="0" applyFont="1" applyFill="1" applyBorder="1" applyAlignment="1">
      <alignment horizontal="center" vertical="center" wrapText="1"/>
    </xf>
    <xf numFmtId="0" fontId="27" fillId="4" borderId="58" xfId="0" applyFont="1" applyFill="1" applyBorder="1" applyAlignment="1">
      <alignment horizontal="center" vertical="center" wrapText="1"/>
    </xf>
    <xf numFmtId="0" fontId="27" fillId="6" borderId="59" xfId="0" applyFont="1" applyFill="1" applyBorder="1" applyAlignment="1">
      <alignment horizontal="center" vertical="center"/>
    </xf>
    <xf numFmtId="0" fontId="31" fillId="6" borderId="66" xfId="0" applyFont="1" applyFill="1" applyBorder="1" applyAlignment="1">
      <alignment horizontal="center" vertical="center" wrapText="1"/>
    </xf>
    <xf numFmtId="0" fontId="27" fillId="4" borderId="59" xfId="0" applyFont="1" applyFill="1" applyBorder="1" applyAlignment="1">
      <alignment horizontal="center" vertical="center" wrapText="1"/>
    </xf>
    <xf numFmtId="0" fontId="33" fillId="4" borderId="67"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2" fillId="4" borderId="68" xfId="0" applyFont="1" applyFill="1" applyBorder="1" applyAlignment="1">
      <alignment horizontal="center" vertical="center" wrapText="1"/>
    </xf>
    <xf numFmtId="0" fontId="32" fillId="4" borderId="68" xfId="0" applyFont="1" applyFill="1" applyBorder="1" applyAlignment="1">
      <alignment horizontal="center" vertical="center"/>
    </xf>
    <xf numFmtId="0" fontId="30" fillId="0" borderId="48" xfId="0" applyFont="1" applyBorder="1" applyAlignment="1">
      <alignment vertical="center" wrapText="1"/>
    </xf>
    <xf numFmtId="0" fontId="30" fillId="0" borderId="45" xfId="0" applyFont="1" applyBorder="1" applyAlignment="1">
      <alignment vertical="center" wrapText="1"/>
    </xf>
    <xf numFmtId="0" fontId="30" fillId="0" borderId="49" xfId="0" applyFont="1" applyBorder="1" applyAlignment="1">
      <alignment vertical="center" wrapText="1"/>
    </xf>
    <xf numFmtId="0" fontId="5" fillId="2" borderId="70" xfId="0" applyFont="1" applyFill="1" applyBorder="1" applyAlignment="1">
      <alignment vertical="center" wrapText="1"/>
    </xf>
    <xf numFmtId="5" fontId="4" fillId="0" borderId="70" xfId="0" applyNumberFormat="1" applyFont="1" applyBorder="1" applyAlignment="1">
      <alignment vertical="center" wrapText="1"/>
    </xf>
    <xf numFmtId="5" fontId="4" fillId="0" borderId="71" xfId="0" applyNumberFormat="1" applyFont="1" applyBorder="1" applyAlignment="1">
      <alignment vertical="center" wrapText="1"/>
    </xf>
    <xf numFmtId="0" fontId="5" fillId="2" borderId="6" xfId="0" applyFont="1" applyFill="1" applyBorder="1" applyAlignment="1">
      <alignment vertical="center" wrapText="1"/>
    </xf>
    <xf numFmtId="5" fontId="4" fillId="0" borderId="6" xfId="0" applyNumberFormat="1" applyFont="1" applyBorder="1" applyAlignment="1">
      <alignment vertical="center" wrapText="1"/>
    </xf>
    <xf numFmtId="5" fontId="4" fillId="0" borderId="72" xfId="0" applyNumberFormat="1" applyFont="1" applyBorder="1" applyAlignment="1">
      <alignment vertical="center" wrapText="1"/>
    </xf>
    <xf numFmtId="0" fontId="4" fillId="2" borderId="6" xfId="0" applyFont="1" applyFill="1" applyBorder="1" applyAlignment="1">
      <alignment vertical="center" wrapText="1"/>
    </xf>
    <xf numFmtId="5" fontId="4" fillId="0" borderId="74" xfId="0" applyNumberFormat="1" applyFont="1" applyBorder="1" applyAlignment="1">
      <alignment vertical="center" wrapText="1"/>
    </xf>
    <xf numFmtId="0" fontId="4" fillId="2" borderId="74" xfId="0" applyFont="1" applyFill="1" applyBorder="1" applyAlignment="1">
      <alignment vertical="center" wrapText="1"/>
    </xf>
    <xf numFmtId="5" fontId="4" fillId="0" borderId="75" xfId="0" applyNumberFormat="1" applyFont="1" applyBorder="1" applyAlignment="1">
      <alignment vertical="center" wrapText="1"/>
    </xf>
    <xf numFmtId="0" fontId="29" fillId="0" borderId="45" xfId="0" applyFont="1" applyBorder="1" applyAlignment="1">
      <alignment vertical="center" wrapText="1"/>
    </xf>
    <xf numFmtId="0" fontId="5" fillId="2" borderId="69" xfId="0" applyFont="1" applyFill="1" applyBorder="1" applyAlignment="1">
      <alignment vertical="center" wrapText="1"/>
    </xf>
    <xf numFmtId="0" fontId="5"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73" xfId="0" applyFont="1" applyFill="1" applyBorder="1" applyAlignment="1">
      <alignment vertical="center" wrapText="1"/>
    </xf>
    <xf numFmtId="0" fontId="32" fillId="0" borderId="20" xfId="0" applyFont="1" applyBorder="1" applyAlignment="1">
      <alignment vertical="center" wrapText="1"/>
    </xf>
    <xf numFmtId="0" fontId="32" fillId="0" borderId="55" xfId="0" applyFont="1" applyBorder="1" applyAlignment="1">
      <alignment vertical="center" wrapText="1"/>
    </xf>
    <xf numFmtId="0" fontId="27" fillId="0" borderId="65" xfId="0" applyFont="1" applyBorder="1">
      <alignment vertical="center"/>
    </xf>
    <xf numFmtId="0" fontId="36" fillId="0" borderId="17" xfId="0" applyFont="1" applyBorder="1" applyAlignment="1">
      <alignment vertical="center" wrapText="1"/>
    </xf>
    <xf numFmtId="0" fontId="36" fillId="0" borderId="57" xfId="0" applyFont="1" applyBorder="1" applyAlignment="1">
      <alignment vertical="center" wrapText="1"/>
    </xf>
    <xf numFmtId="0" fontId="26" fillId="0" borderId="0" xfId="0" applyFont="1" applyFill="1" applyBorder="1" applyAlignment="1">
      <alignment vertical="center" wrapText="1"/>
    </xf>
    <xf numFmtId="0" fontId="32" fillId="0" borderId="52" xfId="0" applyFont="1" applyBorder="1" applyAlignment="1">
      <alignment horizontal="center" vertical="center"/>
    </xf>
    <xf numFmtId="0" fontId="36" fillId="0" borderId="56" xfId="0" applyFont="1" applyBorder="1">
      <alignment vertical="center"/>
    </xf>
    <xf numFmtId="0" fontId="32" fillId="0" borderId="50" xfId="0" applyFont="1" applyBorder="1" applyAlignment="1">
      <alignment horizontal="center" vertical="center"/>
    </xf>
    <xf numFmtId="0" fontId="36" fillId="0" borderId="57" xfId="0" applyFont="1" applyBorder="1" applyAlignment="1">
      <alignment horizontal="left" vertical="center" wrapText="1"/>
    </xf>
    <xf numFmtId="0" fontId="36" fillId="0" borderId="58" xfId="0" applyFont="1" applyBorder="1">
      <alignment vertical="center"/>
    </xf>
    <xf numFmtId="0" fontId="36" fillId="0" borderId="76" xfId="0" applyFont="1" applyBorder="1" applyAlignment="1">
      <alignment vertical="center" wrapText="1"/>
    </xf>
    <xf numFmtId="0" fontId="0" fillId="0" borderId="0" xfId="0" applyAlignment="1">
      <alignment vertical="center" wrapText="1"/>
    </xf>
    <xf numFmtId="0" fontId="27" fillId="0" borderId="17"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77" xfId="0" applyFont="1" applyBorder="1" applyAlignment="1">
      <alignment horizontal="center" vertical="center"/>
    </xf>
    <xf numFmtId="0" fontId="32" fillId="4" borderId="78" xfId="0" applyFont="1" applyFill="1" applyBorder="1" applyAlignment="1">
      <alignment horizontal="center" vertical="center" wrapText="1"/>
    </xf>
    <xf numFmtId="0" fontId="32" fillId="0" borderId="79" xfId="0" applyFont="1" applyBorder="1" applyAlignment="1">
      <alignment horizontal="center" vertical="center"/>
    </xf>
    <xf numFmtId="0" fontId="36" fillId="0" borderId="80" xfId="0" applyFont="1" applyBorder="1" applyAlignment="1">
      <alignment horizontal="left" vertical="center" wrapText="1"/>
    </xf>
    <xf numFmtId="0" fontId="36" fillId="0" borderId="81" xfId="0" applyFont="1" applyBorder="1">
      <alignment vertical="center"/>
    </xf>
    <xf numFmtId="0" fontId="0" fillId="0" borderId="1" xfId="0" applyBorder="1">
      <alignment vertical="center"/>
    </xf>
    <xf numFmtId="0" fontId="0" fillId="0" borderId="31" xfId="0" applyFill="1" applyBorder="1" applyAlignment="1">
      <alignment vertical="center" wrapText="1"/>
    </xf>
    <xf numFmtId="0" fontId="36" fillId="0" borderId="82" xfId="0" applyFont="1" applyBorder="1" applyAlignment="1">
      <alignment vertical="center" wrapText="1"/>
    </xf>
    <xf numFmtId="0" fontId="37" fillId="0" borderId="83" xfId="0" applyFont="1" applyBorder="1" applyAlignment="1">
      <alignment vertical="center" wrapText="1"/>
    </xf>
    <xf numFmtId="0" fontId="0" fillId="0" borderId="84"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38" xfId="0" applyFill="1" applyBorder="1" applyAlignment="1">
      <alignment horizontal="left" vertical="top"/>
    </xf>
    <xf numFmtId="5" fontId="21" fillId="0" borderId="28" xfId="0" applyNumberFormat="1" applyFont="1" applyBorder="1" applyAlignment="1">
      <alignment horizontal="center" vertical="center"/>
    </xf>
    <xf numFmtId="5" fontId="21" fillId="0" borderId="29" xfId="0" applyNumberFormat="1" applyFont="1" applyBorder="1" applyAlignment="1">
      <alignment horizontal="center" vertical="center"/>
    </xf>
    <xf numFmtId="5" fontId="21" fillId="0" borderId="30" xfId="0" applyNumberFormat="1" applyFont="1"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5" fontId="21" fillId="0" borderId="31" xfId="0" applyNumberFormat="1" applyFont="1" applyBorder="1" applyAlignment="1">
      <alignment horizontal="left" vertical="center" wrapText="1"/>
    </xf>
    <xf numFmtId="0" fontId="21" fillId="0" borderId="33" xfId="0" applyFont="1" applyBorder="1" applyAlignment="1">
      <alignment horizontal="left" vertical="center" wrapText="1"/>
    </xf>
    <xf numFmtId="0" fontId="17" fillId="2" borderId="16"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3" fillId="0" borderId="34"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41"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5" fontId="22" fillId="0" borderId="39" xfId="0" applyNumberFormat="1" applyFont="1" applyBorder="1" applyAlignment="1">
      <alignment horizontal="center" vertical="center"/>
    </xf>
    <xf numFmtId="5" fontId="22" fillId="0" borderId="32" xfId="0" applyNumberFormat="1" applyFont="1" applyBorder="1" applyAlignment="1">
      <alignment horizontal="center" vertical="center"/>
    </xf>
    <xf numFmtId="5" fontId="22" fillId="0" borderId="33"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5" fontId="20" fillId="0" borderId="22" xfId="0" applyNumberFormat="1" applyFont="1" applyBorder="1" applyAlignment="1">
      <alignment horizontal="center" vertical="center" wrapText="1"/>
    </xf>
    <xf numFmtId="5" fontId="20" fillId="0" borderId="23" xfId="0" applyNumberFormat="1" applyFont="1" applyBorder="1" applyAlignment="1">
      <alignment horizontal="center" vertical="center" wrapText="1"/>
    </xf>
    <xf numFmtId="5" fontId="20" fillId="0" borderId="26" xfId="0" applyNumberFormat="1"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45" xfId="0" applyFill="1" applyBorder="1" applyAlignment="1">
      <alignment horizontal="center" vertical="center"/>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center" vertical="center"/>
    </xf>
    <xf numFmtId="0" fontId="9" fillId="0" borderId="43" xfId="0" applyFont="1" applyBorder="1" applyAlignment="1">
      <alignment horizontal="center" vertical="center"/>
    </xf>
    <xf numFmtId="0" fontId="9" fillId="0" borderId="8" xfId="0" applyFont="1" applyBorder="1" applyAlignment="1">
      <alignment horizontal="center" vertical="center"/>
    </xf>
    <xf numFmtId="0" fontId="9" fillId="0" borderId="44" xfId="0" applyFont="1" applyBorder="1" applyAlignment="1">
      <alignment horizontal="center" vertical="center"/>
    </xf>
    <xf numFmtId="0" fontId="40" fillId="0" borderId="1"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2" fillId="0" borderId="17" xfId="0" applyFont="1" applyBorder="1" applyAlignment="1">
      <alignment vertical="center" wrapText="1"/>
    </xf>
    <xf numFmtId="0" fontId="43" fillId="0" borderId="18" xfId="0" applyFont="1" applyBorder="1" applyAlignment="1">
      <alignment vertical="center"/>
    </xf>
    <xf numFmtId="0" fontId="43" fillId="5" borderId="55" xfId="0" applyFont="1" applyFill="1" applyBorder="1" applyAlignment="1">
      <alignment vertical="center" wrapText="1"/>
    </xf>
    <xf numFmtId="0" fontId="43" fillId="0" borderId="20"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envix.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115" zoomScaleNormal="115" workbookViewId="0">
      <selection activeCell="C37" sqref="C37"/>
    </sheetView>
  </sheetViews>
  <sheetFormatPr defaultRowHeight="13.5"/>
  <cols>
    <col min="2" max="2" width="17.5" customWidth="1"/>
    <col min="6" max="6" width="12.125" customWidth="1"/>
    <col min="7" max="8" width="7.875" customWidth="1"/>
  </cols>
  <sheetData>
    <row r="1" spans="1:8" ht="18.75">
      <c r="A1" s="18" t="s">
        <v>56</v>
      </c>
    </row>
    <row r="2" spans="1:8" ht="18.75">
      <c r="A2" s="18"/>
      <c r="E2" s="124" t="s">
        <v>43</v>
      </c>
      <c r="F2" s="125"/>
      <c r="G2" s="125"/>
      <c r="H2" s="125"/>
    </row>
    <row r="3" spans="1:8" ht="18.75">
      <c r="A3" s="18"/>
      <c r="E3" s="125"/>
      <c r="F3" s="125"/>
      <c r="G3" s="125"/>
      <c r="H3" s="125"/>
    </row>
    <row r="4" spans="1:8" ht="53.25" customHeight="1">
      <c r="A4" s="18"/>
      <c r="E4" s="125"/>
      <c r="F4" s="125"/>
      <c r="G4" s="125"/>
      <c r="H4" s="125"/>
    </row>
    <row r="5" spans="1:8">
      <c r="B5" t="s">
        <v>42</v>
      </c>
    </row>
    <row r="6" spans="1:8" ht="14.25" thickBot="1">
      <c r="B6" s="1" t="s">
        <v>41</v>
      </c>
    </row>
    <row r="7" spans="1:8" ht="14.25" thickBot="1">
      <c r="A7" s="158" t="s">
        <v>0</v>
      </c>
      <c r="B7" s="147"/>
      <c r="C7" s="131" t="s">
        <v>1</v>
      </c>
      <c r="D7" s="146"/>
      <c r="E7" s="146"/>
      <c r="F7" s="146"/>
      <c r="G7" s="146"/>
      <c r="H7" s="147"/>
    </row>
    <row r="8" spans="1:8">
      <c r="A8" s="175" t="s">
        <v>18</v>
      </c>
      <c r="B8" s="176"/>
      <c r="C8" s="155" t="s">
        <v>31</v>
      </c>
      <c r="D8" s="156"/>
      <c r="E8" s="156"/>
      <c r="F8" s="156"/>
      <c r="G8" s="156"/>
      <c r="H8" s="157"/>
    </row>
    <row r="9" spans="1:8">
      <c r="A9" s="170" t="s">
        <v>3</v>
      </c>
      <c r="B9" s="171"/>
      <c r="C9" s="152"/>
      <c r="D9" s="153"/>
      <c r="E9" s="153"/>
      <c r="F9" s="153"/>
      <c r="G9" s="153"/>
      <c r="H9" s="154"/>
    </row>
    <row r="10" spans="1:8">
      <c r="A10" s="170" t="s">
        <v>4</v>
      </c>
      <c r="B10" s="171"/>
      <c r="C10" s="152"/>
      <c r="D10" s="153"/>
      <c r="E10" s="153"/>
      <c r="F10" s="153"/>
      <c r="G10" s="153"/>
      <c r="H10" s="154"/>
    </row>
    <row r="11" spans="1:8">
      <c r="A11" s="159" t="s">
        <v>2</v>
      </c>
      <c r="B11" s="160"/>
      <c r="C11" s="172"/>
      <c r="D11" s="173"/>
      <c r="E11" s="173"/>
      <c r="F11" s="173"/>
      <c r="G11" s="173"/>
      <c r="H11" s="174"/>
    </row>
    <row r="12" spans="1:8">
      <c r="A12" s="170" t="s">
        <v>5</v>
      </c>
      <c r="B12" s="171"/>
      <c r="C12" s="152"/>
      <c r="D12" s="153"/>
      <c r="E12" s="153"/>
      <c r="F12" s="153"/>
      <c r="G12" s="153"/>
      <c r="H12" s="154"/>
    </row>
    <row r="13" spans="1:8">
      <c r="A13" s="170" t="s">
        <v>17</v>
      </c>
      <c r="B13" s="171"/>
      <c r="C13" s="152"/>
      <c r="D13" s="153"/>
      <c r="E13" s="153"/>
      <c r="F13" s="153"/>
      <c r="G13" s="153"/>
      <c r="H13" s="154"/>
    </row>
    <row r="14" spans="1:8" ht="41.25" customHeight="1" thickBot="1">
      <c r="A14" s="148" t="s">
        <v>15</v>
      </c>
      <c r="B14" s="149"/>
      <c r="C14" s="134" t="s">
        <v>35</v>
      </c>
      <c r="D14" s="135"/>
      <c r="E14" s="135"/>
      <c r="F14" s="135"/>
      <c r="G14" s="135"/>
      <c r="H14" s="136"/>
    </row>
    <row r="16" spans="1:8" s="19" customFormat="1" ht="18.75">
      <c r="A16" s="18" t="s">
        <v>6</v>
      </c>
      <c r="F16" s="150"/>
      <c r="G16" s="151"/>
      <c r="H16" s="151"/>
    </row>
    <row r="17" spans="1:8" ht="14.25" thickBot="1">
      <c r="A17" s="20" t="s">
        <v>16</v>
      </c>
      <c r="B17" s="22" t="s">
        <v>19</v>
      </c>
    </row>
    <row r="18" spans="1:8" ht="27.75" thickBot="1">
      <c r="A18" s="15" t="s">
        <v>9</v>
      </c>
      <c r="B18" s="131" t="s">
        <v>6</v>
      </c>
      <c r="C18" s="146"/>
      <c r="D18" s="146"/>
      <c r="E18" s="146"/>
      <c r="F18" s="146"/>
      <c r="G18" s="146"/>
      <c r="H18" s="147"/>
    </row>
    <row r="19" spans="1:8">
      <c r="A19" s="13"/>
      <c r="B19" s="137" t="s">
        <v>7</v>
      </c>
      <c r="C19" s="138"/>
      <c r="D19" s="138"/>
      <c r="E19" s="138"/>
      <c r="F19" s="138"/>
      <c r="G19" s="138"/>
      <c r="H19" s="139"/>
    </row>
    <row r="20" spans="1:8">
      <c r="A20" s="14"/>
      <c r="B20" s="140" t="s">
        <v>8</v>
      </c>
      <c r="C20" s="141"/>
      <c r="D20" s="141"/>
      <c r="E20" s="141"/>
      <c r="F20" s="141"/>
      <c r="G20" s="141"/>
      <c r="H20" s="142"/>
    </row>
    <row r="21" spans="1:8">
      <c r="A21" s="126"/>
      <c r="B21" s="143" t="s">
        <v>10</v>
      </c>
      <c r="C21" s="144"/>
      <c r="D21" s="144"/>
      <c r="E21" s="144"/>
      <c r="F21" s="144"/>
      <c r="G21" s="144"/>
      <c r="H21" s="145"/>
    </row>
    <row r="22" spans="1:8" ht="14.25" thickBot="1">
      <c r="A22" s="126"/>
      <c r="B22" s="16"/>
      <c r="C22" s="21" t="s">
        <v>20</v>
      </c>
      <c r="D22" s="16"/>
      <c r="E22" s="16"/>
      <c r="F22" s="16"/>
      <c r="G22" s="16"/>
      <c r="H22" s="17"/>
    </row>
    <row r="23" spans="1:8" ht="14.25" thickBot="1">
      <c r="A23" s="126"/>
      <c r="B23" s="5"/>
      <c r="C23" s="164" t="s">
        <v>11</v>
      </c>
      <c r="D23" s="165"/>
      <c r="E23" s="165" t="s">
        <v>12</v>
      </c>
      <c r="F23" s="166"/>
      <c r="G23" s="3"/>
      <c r="H23" s="7"/>
    </row>
    <row r="24" spans="1:8">
      <c r="A24" s="126"/>
      <c r="B24" s="81" t="s">
        <v>37</v>
      </c>
      <c r="C24" s="95"/>
      <c r="D24" s="85">
        <v>20000</v>
      </c>
      <c r="E24" s="84"/>
      <c r="F24" s="86">
        <v>35000</v>
      </c>
      <c r="G24" s="3"/>
      <c r="H24" s="7"/>
    </row>
    <row r="25" spans="1:8">
      <c r="A25" s="126"/>
      <c r="B25" s="94" t="s">
        <v>57</v>
      </c>
      <c r="C25" s="96"/>
      <c r="D25" s="88">
        <v>80000</v>
      </c>
      <c r="E25" s="87"/>
      <c r="F25" s="89">
        <v>140000</v>
      </c>
      <c r="G25" s="3"/>
      <c r="H25" s="7"/>
    </row>
    <row r="26" spans="1:8">
      <c r="A26" s="126"/>
      <c r="B26" s="82" t="s">
        <v>38</v>
      </c>
      <c r="C26" s="97"/>
      <c r="D26" s="88">
        <v>80000</v>
      </c>
      <c r="E26" s="90"/>
      <c r="F26" s="89">
        <v>140000</v>
      </c>
      <c r="G26" s="3"/>
      <c r="H26" s="7"/>
    </row>
    <row r="27" spans="1:8">
      <c r="A27" s="126"/>
      <c r="B27" s="82" t="s">
        <v>39</v>
      </c>
      <c r="C27" s="97"/>
      <c r="D27" s="88">
        <v>20000</v>
      </c>
      <c r="E27" s="87"/>
      <c r="F27" s="89">
        <v>35000</v>
      </c>
      <c r="G27" s="3"/>
      <c r="H27" s="7"/>
    </row>
    <row r="28" spans="1:8">
      <c r="A28" s="126"/>
      <c r="B28" s="82" t="s">
        <v>28</v>
      </c>
      <c r="C28" s="97"/>
      <c r="D28" s="88">
        <v>80000</v>
      </c>
      <c r="E28" s="90"/>
      <c r="F28" s="89">
        <v>140000</v>
      </c>
      <c r="G28" s="3"/>
      <c r="H28" s="7"/>
    </row>
    <row r="29" spans="1:8" ht="26.25" thickBot="1">
      <c r="A29" s="126"/>
      <c r="B29" s="83" t="s">
        <v>40</v>
      </c>
      <c r="C29" s="98"/>
      <c r="D29" s="91">
        <v>80000</v>
      </c>
      <c r="E29" s="92"/>
      <c r="F29" s="93">
        <v>140000</v>
      </c>
      <c r="G29" s="3"/>
      <c r="H29" s="7"/>
    </row>
    <row r="30" spans="1:8" ht="14.25" thickBot="1">
      <c r="A30" s="126"/>
      <c r="B30" s="6" t="s">
        <v>21</v>
      </c>
      <c r="C30" s="167">
        <f>IF(C24="○", D24, 0)+IF(C25="○", D25, 0)+IF(C26="○", D26, 0)+IF(C28="○", D28, 0)+IF(C29="○", D29, 0)+IF(C27="○",D27, 0)</f>
        <v>0</v>
      </c>
      <c r="D30" s="168"/>
      <c r="E30" s="168">
        <f>IF(E24="○", F24, 0)+IF(E25="○", F25, 0)+IF(E26="○", F26, 0)+IF(E28="○", F28, 0)+IF(E29="○", F29, 0)+IF(E27="○",F27, 0)</f>
        <v>0</v>
      </c>
      <c r="F30" s="169"/>
      <c r="G30" s="3"/>
      <c r="H30" s="7"/>
    </row>
    <row r="31" spans="1:8" ht="15" thickBot="1">
      <c r="A31" s="126"/>
      <c r="B31" s="4" t="s">
        <v>22</v>
      </c>
      <c r="C31" s="127">
        <f>C30+E30</f>
        <v>0</v>
      </c>
      <c r="D31" s="128"/>
      <c r="E31" s="128"/>
      <c r="F31" s="129"/>
      <c r="G31" s="3"/>
      <c r="H31" s="7"/>
    </row>
    <row r="32" spans="1:8" ht="40.9" customHeight="1" thickBot="1">
      <c r="A32" s="28"/>
      <c r="B32" s="130" t="s">
        <v>36</v>
      </c>
      <c r="C32" s="130"/>
      <c r="D32" s="130"/>
      <c r="E32" s="130"/>
      <c r="F32" s="131"/>
      <c r="G32" s="132" t="str">
        <f>テーマ毎購入!D4</f>
        <v>10テーマ以上選択してください。</v>
      </c>
      <c r="H32" s="133"/>
    </row>
    <row r="33" spans="1:8" ht="51" customHeight="1" thickBot="1">
      <c r="A33" s="23" t="s">
        <v>23</v>
      </c>
      <c r="B33" s="161">
        <f>IF(A19="○",330000, 0)+IF(A20="○", 180000, 0)+C31+IF(G32="10テーマ以上選択してください。",0,G32)</f>
        <v>0</v>
      </c>
      <c r="C33" s="162"/>
      <c r="D33" s="162"/>
      <c r="E33" s="162"/>
      <c r="F33" s="162"/>
      <c r="G33" s="162"/>
      <c r="H33" s="163"/>
    </row>
  </sheetData>
  <mergeCells count="31">
    <mergeCell ref="A9:B9"/>
    <mergeCell ref="A10:B10"/>
    <mergeCell ref="A12:B12"/>
    <mergeCell ref="A13:B13"/>
    <mergeCell ref="C7:H7"/>
    <mergeCell ref="C11:H11"/>
    <mergeCell ref="C9:H9"/>
    <mergeCell ref="C10:H10"/>
    <mergeCell ref="C12:H12"/>
    <mergeCell ref="A8:B8"/>
    <mergeCell ref="B33:H33"/>
    <mergeCell ref="C23:D23"/>
    <mergeCell ref="E23:F23"/>
    <mergeCell ref="C30:D30"/>
    <mergeCell ref="E30:F30"/>
    <mergeCell ref="E2:H4"/>
    <mergeCell ref="A21:A31"/>
    <mergeCell ref="C31:F31"/>
    <mergeCell ref="B32:F32"/>
    <mergeCell ref="G32:H32"/>
    <mergeCell ref="C14:H14"/>
    <mergeCell ref="B19:H19"/>
    <mergeCell ref="B20:H20"/>
    <mergeCell ref="B21:H21"/>
    <mergeCell ref="B18:H18"/>
    <mergeCell ref="A14:B14"/>
    <mergeCell ref="F16:H16"/>
    <mergeCell ref="C13:H13"/>
    <mergeCell ref="C8:H8"/>
    <mergeCell ref="A7:B7"/>
    <mergeCell ref="A11:B11"/>
  </mergeCells>
  <phoneticPr fontId="1"/>
  <dataValidations count="1">
    <dataValidation type="list" allowBlank="1" showInputMessage="1" showErrorMessage="1" sqref="E24:E29 C24:C29 A19:A20 A32">
      <formula1>$A$17</formula1>
    </dataValidation>
  </dataValidations>
  <hyperlinks>
    <hyperlink ref="B6"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abSelected="1" zoomScaleNormal="100" workbookViewId="0">
      <pane ySplit="5" topLeftCell="A62" activePane="bottomLeft" state="frozen"/>
      <selection pane="bottomLeft" activeCell="J75" sqref="J75"/>
    </sheetView>
  </sheetViews>
  <sheetFormatPr defaultRowHeight="13.5"/>
  <cols>
    <col min="1" max="1" width="10.375" customWidth="1"/>
    <col min="2" max="2" width="7" customWidth="1"/>
    <col min="3" max="3" width="4.875" customWidth="1"/>
    <col min="4" max="4" width="56" style="2" customWidth="1"/>
    <col min="5" max="5" width="9" style="26" customWidth="1"/>
    <col min="6" max="6" width="9" hidden="1" customWidth="1"/>
    <col min="7" max="7" width="9" customWidth="1"/>
    <col min="14" max="14" width="46.5" customWidth="1"/>
    <col min="17" max="17" width="9" customWidth="1"/>
  </cols>
  <sheetData>
    <row r="1" spans="1:8" ht="42" customHeight="1">
      <c r="A1" s="11" t="s">
        <v>55</v>
      </c>
    </row>
    <row r="2" spans="1:8" ht="15" thickBot="1">
      <c r="A2" s="12" t="s">
        <v>30</v>
      </c>
    </row>
    <row r="3" spans="1:8" s="10" customFormat="1" ht="18.75">
      <c r="A3" s="177" t="s">
        <v>14</v>
      </c>
      <c r="B3" s="178"/>
      <c r="C3" s="32"/>
      <c r="D3" s="24">
        <f>SUM(F9:F85)</f>
        <v>0</v>
      </c>
      <c r="E3" s="26"/>
      <c r="F3" t="s">
        <v>26</v>
      </c>
      <c r="G3"/>
      <c r="H3"/>
    </row>
    <row r="4" spans="1:8" s="10" customFormat="1" ht="19.5" thickBot="1">
      <c r="A4" s="179" t="s">
        <v>13</v>
      </c>
      <c r="B4" s="180"/>
      <c r="C4" s="33"/>
      <c r="D4" s="25" t="str">
        <f>IF(D3&lt;10,"10テーマ以上選択してください。",IF(D3&lt;20,D3*7000,D3*6000))</f>
        <v>10テーマ以上選択してください。</v>
      </c>
      <c r="E4" s="26"/>
      <c r="F4"/>
      <c r="G4"/>
      <c r="H4"/>
    </row>
    <row r="5" spans="1:8">
      <c r="D5"/>
    </row>
    <row r="6" spans="1:8">
      <c r="D6" t="s">
        <v>53</v>
      </c>
    </row>
    <row r="7" spans="1:8" ht="18.75" thickBot="1">
      <c r="A7" s="9" t="s">
        <v>32</v>
      </c>
      <c r="B7" s="8" t="s">
        <v>33</v>
      </c>
      <c r="D7"/>
    </row>
    <row r="8" spans="1:8" ht="15" thickBot="1">
      <c r="B8" s="39" t="s">
        <v>29</v>
      </c>
      <c r="C8" s="38" t="s">
        <v>27</v>
      </c>
      <c r="D8" s="120" t="s">
        <v>24</v>
      </c>
      <c r="E8" s="119" t="s">
        <v>25</v>
      </c>
    </row>
    <row r="9" spans="1:8" s="111" customFormat="1" ht="40.5">
      <c r="B9" s="44"/>
      <c r="C9" s="112">
        <v>1</v>
      </c>
      <c r="D9" s="183" t="s">
        <v>58</v>
      </c>
      <c r="E9" s="184">
        <v>14</v>
      </c>
      <c r="F9" s="111">
        <f t="shared" ref="F9:F10" si="0">IF(B9="○",1,0)</f>
        <v>0</v>
      </c>
    </row>
    <row r="10" spans="1:8" s="111" customFormat="1" ht="27.75" thickBot="1">
      <c r="B10" s="45"/>
      <c r="C10" s="113">
        <v>2</v>
      </c>
      <c r="D10" s="185" t="s">
        <v>59</v>
      </c>
      <c r="E10" s="186">
        <v>7</v>
      </c>
      <c r="F10" s="111">
        <f t="shared" si="0"/>
        <v>0</v>
      </c>
    </row>
    <row r="11" spans="1:8" ht="19.5" customHeight="1" thickBot="1">
      <c r="B11" s="181" t="s">
        <v>54</v>
      </c>
      <c r="C11" s="181"/>
      <c r="D11" s="182"/>
      <c r="E11" s="119">
        <f>E9+E10</f>
        <v>21</v>
      </c>
    </row>
    <row r="12" spans="1:8" ht="24.75" thickBot="1">
      <c r="A12" s="8" t="s">
        <v>84</v>
      </c>
      <c r="B12" s="56"/>
      <c r="D12"/>
    </row>
    <row r="13" spans="1:8" ht="15" thickBot="1">
      <c r="B13" s="39" t="s">
        <v>29</v>
      </c>
      <c r="C13" s="38" t="s">
        <v>27</v>
      </c>
      <c r="D13" s="40" t="s">
        <v>24</v>
      </c>
      <c r="E13" s="27" t="s">
        <v>25</v>
      </c>
    </row>
    <row r="14" spans="1:8" ht="24">
      <c r="B14" s="71"/>
      <c r="C14" s="46">
        <v>1</v>
      </c>
      <c r="D14" s="47" t="s">
        <v>60</v>
      </c>
      <c r="E14" s="48">
        <v>11</v>
      </c>
      <c r="F14">
        <f t="shared" ref="F14:F29" si="1">IF(B14="○",1,0)</f>
        <v>0</v>
      </c>
    </row>
    <row r="15" spans="1:8">
      <c r="B15" s="73"/>
      <c r="C15" s="49">
        <v>2</v>
      </c>
      <c r="D15" s="50" t="s">
        <v>61</v>
      </c>
      <c r="E15" s="51">
        <v>7</v>
      </c>
      <c r="F15">
        <f t="shared" si="1"/>
        <v>0</v>
      </c>
    </row>
    <row r="16" spans="1:8" ht="24">
      <c r="B16" s="73"/>
      <c r="C16" s="49">
        <v>3</v>
      </c>
      <c r="D16" s="52" t="s">
        <v>62</v>
      </c>
      <c r="E16" s="51">
        <v>6</v>
      </c>
      <c r="F16">
        <f t="shared" si="1"/>
        <v>0</v>
      </c>
    </row>
    <row r="17" spans="1:6" ht="24">
      <c r="B17" s="73"/>
      <c r="C17" s="49">
        <v>4</v>
      </c>
      <c r="D17" s="52" t="s">
        <v>63</v>
      </c>
      <c r="E17" s="51">
        <v>15</v>
      </c>
      <c r="F17">
        <f>IF(B17="○",1,0)</f>
        <v>0</v>
      </c>
    </row>
    <row r="18" spans="1:6">
      <c r="B18" s="73"/>
      <c r="C18" s="49">
        <v>5</v>
      </c>
      <c r="D18" s="52" t="s">
        <v>64</v>
      </c>
      <c r="E18" s="51">
        <v>13</v>
      </c>
      <c r="F18">
        <f t="shared" si="1"/>
        <v>0</v>
      </c>
    </row>
    <row r="19" spans="1:6">
      <c r="B19" s="73"/>
      <c r="C19" s="49">
        <v>6</v>
      </c>
      <c r="D19" s="52" t="s">
        <v>44</v>
      </c>
      <c r="E19" s="51">
        <v>11</v>
      </c>
      <c r="F19">
        <f t="shared" si="1"/>
        <v>0</v>
      </c>
    </row>
    <row r="20" spans="1:6" ht="24">
      <c r="B20" s="73"/>
      <c r="C20" s="49">
        <v>7</v>
      </c>
      <c r="D20" s="52" t="s">
        <v>65</v>
      </c>
      <c r="E20" s="51">
        <v>11</v>
      </c>
      <c r="F20">
        <f t="shared" si="1"/>
        <v>0</v>
      </c>
    </row>
    <row r="21" spans="1:6" ht="36">
      <c r="B21" s="73"/>
      <c r="C21" s="49">
        <v>8</v>
      </c>
      <c r="D21" s="52" t="s">
        <v>66</v>
      </c>
      <c r="E21" s="51">
        <v>22</v>
      </c>
      <c r="F21">
        <f t="shared" si="1"/>
        <v>0</v>
      </c>
    </row>
    <row r="22" spans="1:6">
      <c r="B22" s="73"/>
      <c r="C22" s="49">
        <v>9</v>
      </c>
      <c r="D22" s="52" t="s">
        <v>67</v>
      </c>
      <c r="E22" s="51">
        <v>9</v>
      </c>
      <c r="F22">
        <f t="shared" si="1"/>
        <v>0</v>
      </c>
    </row>
    <row r="23" spans="1:6" ht="36">
      <c r="B23" s="73"/>
      <c r="C23" s="49">
        <v>10</v>
      </c>
      <c r="D23" s="52" t="s">
        <v>68</v>
      </c>
      <c r="E23" s="51">
        <v>7</v>
      </c>
      <c r="F23">
        <f t="shared" si="1"/>
        <v>0</v>
      </c>
    </row>
    <row r="24" spans="1:6" ht="36">
      <c r="B24" s="73"/>
      <c r="C24" s="49">
        <v>11</v>
      </c>
      <c r="D24" s="52" t="s">
        <v>69</v>
      </c>
      <c r="E24" s="51">
        <v>8</v>
      </c>
      <c r="F24">
        <f t="shared" si="1"/>
        <v>0</v>
      </c>
    </row>
    <row r="25" spans="1:6" ht="24">
      <c r="B25" s="73"/>
      <c r="C25" s="49">
        <v>12</v>
      </c>
      <c r="D25" s="52" t="s">
        <v>70</v>
      </c>
      <c r="E25" s="51">
        <v>12</v>
      </c>
      <c r="F25">
        <f t="shared" si="1"/>
        <v>0</v>
      </c>
    </row>
    <row r="26" spans="1:6" ht="24">
      <c r="B26" s="73"/>
      <c r="C26" s="49">
        <v>13</v>
      </c>
      <c r="D26" s="52" t="s">
        <v>71</v>
      </c>
      <c r="E26" s="51">
        <v>8</v>
      </c>
      <c r="F26">
        <f t="shared" si="1"/>
        <v>0</v>
      </c>
    </row>
    <row r="27" spans="1:6" ht="24">
      <c r="B27" s="73"/>
      <c r="C27" s="49">
        <v>14</v>
      </c>
      <c r="D27" s="52" t="s">
        <v>72</v>
      </c>
      <c r="E27" s="51">
        <v>8</v>
      </c>
      <c r="F27">
        <f t="shared" si="1"/>
        <v>0</v>
      </c>
    </row>
    <row r="28" spans="1:6" ht="24">
      <c r="B28" s="73"/>
      <c r="C28" s="49">
        <v>15</v>
      </c>
      <c r="D28" s="53" t="s">
        <v>73</v>
      </c>
      <c r="E28" s="51">
        <v>9</v>
      </c>
      <c r="F28">
        <f t="shared" ref="F28" si="2">IF(B28="○",1,0)</f>
        <v>0</v>
      </c>
    </row>
    <row r="29" spans="1:6" ht="24.75" thickBot="1">
      <c r="B29" s="76"/>
      <c r="C29" s="54">
        <v>16</v>
      </c>
      <c r="D29" s="99" t="s">
        <v>74</v>
      </c>
      <c r="E29" s="55">
        <v>7</v>
      </c>
      <c r="F29">
        <f t="shared" si="1"/>
        <v>0</v>
      </c>
    </row>
    <row r="30" spans="1:6" ht="14.25" thickBot="1">
      <c r="B30" s="181" t="s">
        <v>54</v>
      </c>
      <c r="C30" s="181"/>
      <c r="D30" s="181"/>
      <c r="E30" s="119">
        <f>SUM(E14:E29)</f>
        <v>164</v>
      </c>
    </row>
    <row r="31" spans="1:6" ht="18" thickBot="1">
      <c r="A31" s="36" t="s">
        <v>82</v>
      </c>
      <c r="B31" s="29"/>
      <c r="C31" s="34"/>
      <c r="D31" s="104"/>
      <c r="E31"/>
    </row>
    <row r="32" spans="1:6" ht="15" thickBot="1">
      <c r="B32" s="39" t="s">
        <v>29</v>
      </c>
      <c r="C32" s="38" t="s">
        <v>27</v>
      </c>
      <c r="D32" s="120" t="s">
        <v>24</v>
      </c>
      <c r="E32" s="119" t="s">
        <v>25</v>
      </c>
    </row>
    <row r="33" spans="1:6" ht="29.25" customHeight="1">
      <c r="B33" s="71"/>
      <c r="C33" s="57">
        <v>1</v>
      </c>
      <c r="D33" s="65" t="s">
        <v>75</v>
      </c>
      <c r="E33" s="58">
        <v>13</v>
      </c>
      <c r="F33">
        <f t="shared" ref="F33:F43" si="3">IF(B33="○",1,0)</f>
        <v>0</v>
      </c>
    </row>
    <row r="34" spans="1:6" ht="24">
      <c r="B34" s="73"/>
      <c r="C34" s="59">
        <v>2</v>
      </c>
      <c r="D34" s="52" t="s">
        <v>76</v>
      </c>
      <c r="E34" s="51">
        <v>5</v>
      </c>
      <c r="F34">
        <f t="shared" si="3"/>
        <v>0</v>
      </c>
    </row>
    <row r="35" spans="1:6" ht="24">
      <c r="B35" s="73"/>
      <c r="C35" s="59">
        <v>3</v>
      </c>
      <c r="D35" s="52" t="s">
        <v>77</v>
      </c>
      <c r="E35" s="51">
        <v>7</v>
      </c>
      <c r="F35">
        <f t="shared" si="3"/>
        <v>0</v>
      </c>
    </row>
    <row r="36" spans="1:6" ht="24">
      <c r="B36" s="73"/>
      <c r="C36" s="59">
        <v>4</v>
      </c>
      <c r="D36" s="52" t="s">
        <v>45</v>
      </c>
      <c r="E36" s="51">
        <v>11</v>
      </c>
      <c r="F36">
        <f t="shared" si="3"/>
        <v>0</v>
      </c>
    </row>
    <row r="37" spans="1:6" ht="24">
      <c r="B37" s="73"/>
      <c r="C37" s="59">
        <v>5</v>
      </c>
      <c r="D37" s="52" t="s">
        <v>46</v>
      </c>
      <c r="E37" s="51">
        <v>16</v>
      </c>
      <c r="F37">
        <f t="shared" si="3"/>
        <v>0</v>
      </c>
    </row>
    <row r="38" spans="1:6" ht="24">
      <c r="B38" s="73"/>
      <c r="C38" s="59">
        <v>6</v>
      </c>
      <c r="D38" s="52" t="s">
        <v>47</v>
      </c>
      <c r="E38" s="51">
        <v>18</v>
      </c>
      <c r="F38">
        <f t="shared" si="3"/>
        <v>0</v>
      </c>
    </row>
    <row r="39" spans="1:6" ht="24">
      <c r="B39" s="73"/>
      <c r="C39" s="59">
        <v>7</v>
      </c>
      <c r="D39" s="52" t="s">
        <v>48</v>
      </c>
      <c r="E39" s="51">
        <v>7</v>
      </c>
      <c r="F39">
        <f t="shared" si="3"/>
        <v>0</v>
      </c>
    </row>
    <row r="40" spans="1:6" ht="36">
      <c r="B40" s="73"/>
      <c r="C40" s="59">
        <v>8</v>
      </c>
      <c r="D40" s="52" t="s">
        <v>78</v>
      </c>
      <c r="E40" s="51">
        <v>11</v>
      </c>
      <c r="F40">
        <f t="shared" si="3"/>
        <v>0</v>
      </c>
    </row>
    <row r="41" spans="1:6" ht="24">
      <c r="B41" s="73"/>
      <c r="C41" s="59">
        <v>9</v>
      </c>
      <c r="D41" s="60" t="s">
        <v>49</v>
      </c>
      <c r="E41" s="51">
        <v>25</v>
      </c>
      <c r="F41">
        <f t="shared" ref="F41" si="4">IF(B41="○",1,0)</f>
        <v>0</v>
      </c>
    </row>
    <row r="42" spans="1:6">
      <c r="B42" s="73"/>
      <c r="C42" s="59">
        <v>10</v>
      </c>
      <c r="D42" s="52" t="s">
        <v>34</v>
      </c>
      <c r="E42" s="51">
        <v>5</v>
      </c>
      <c r="F42">
        <f t="shared" si="3"/>
        <v>0</v>
      </c>
    </row>
    <row r="43" spans="1:6" ht="24">
      <c r="B43" s="73"/>
      <c r="C43" s="59">
        <v>11</v>
      </c>
      <c r="D43" s="52" t="s">
        <v>50</v>
      </c>
      <c r="E43" s="51">
        <v>5</v>
      </c>
      <c r="F43">
        <f t="shared" si="3"/>
        <v>0</v>
      </c>
    </row>
    <row r="44" spans="1:6" ht="24">
      <c r="B44" s="73"/>
      <c r="C44" s="59">
        <v>12</v>
      </c>
      <c r="D44" s="52" t="s">
        <v>79</v>
      </c>
      <c r="E44" s="51">
        <v>8</v>
      </c>
      <c r="F44">
        <f t="shared" ref="F44:F45" si="5">IF(B44="○",1,0)</f>
        <v>0</v>
      </c>
    </row>
    <row r="45" spans="1:6" ht="14.25" thickBot="1">
      <c r="B45" s="76"/>
      <c r="C45" s="61">
        <v>13</v>
      </c>
      <c r="D45" s="100" t="s">
        <v>80</v>
      </c>
      <c r="E45" s="55">
        <v>22</v>
      </c>
      <c r="F45">
        <f t="shared" si="5"/>
        <v>0</v>
      </c>
    </row>
    <row r="46" spans="1:6" ht="14.25" thickBot="1">
      <c r="B46" s="181" t="s">
        <v>54</v>
      </c>
      <c r="C46" s="181"/>
      <c r="D46" s="181"/>
      <c r="E46" s="119">
        <f>SUM(E33:E45)</f>
        <v>153</v>
      </c>
    </row>
    <row r="47" spans="1:6" ht="18" thickBot="1">
      <c r="A47" s="36" t="s">
        <v>83</v>
      </c>
      <c r="B47" s="29"/>
      <c r="C47" s="34"/>
      <c r="D47" s="41"/>
      <c r="E47"/>
    </row>
    <row r="48" spans="1:6" ht="15" thickBot="1">
      <c r="B48" s="39" t="s">
        <v>29</v>
      </c>
      <c r="C48" s="38"/>
      <c r="D48" s="120"/>
      <c r="E48" s="119" t="s">
        <v>25</v>
      </c>
    </row>
    <row r="49" spans="1:6" ht="24.75" thickBot="1">
      <c r="B49" s="75"/>
      <c r="C49" s="114">
        <v>1</v>
      </c>
      <c r="D49" s="121" t="s">
        <v>81</v>
      </c>
      <c r="E49" s="122">
        <v>4</v>
      </c>
      <c r="F49">
        <f t="shared" ref="F49" si="6">IF(B49="○",1,0)</f>
        <v>0</v>
      </c>
    </row>
    <row r="50" spans="1:6" ht="14.25" thickBot="1">
      <c r="A50" s="37"/>
      <c r="B50" s="181" t="s">
        <v>54</v>
      </c>
      <c r="C50" s="181"/>
      <c r="D50" s="182"/>
      <c r="E50" s="119">
        <f>E49</f>
        <v>4</v>
      </c>
    </row>
    <row r="51" spans="1:6" ht="18" thickBot="1">
      <c r="A51" s="9" t="s">
        <v>85</v>
      </c>
      <c r="B51" s="30"/>
      <c r="C51" s="9"/>
      <c r="D51" s="42"/>
      <c r="E51"/>
    </row>
    <row r="52" spans="1:6" ht="15" thickBot="1">
      <c r="B52" s="39" t="s">
        <v>29</v>
      </c>
      <c r="C52" s="38"/>
      <c r="D52" s="120" t="s">
        <v>24</v>
      </c>
      <c r="E52" s="123" t="s">
        <v>25</v>
      </c>
    </row>
    <row r="53" spans="1:6">
      <c r="B53" s="77"/>
      <c r="C53" s="105">
        <v>1</v>
      </c>
      <c r="D53" s="102" t="s">
        <v>51</v>
      </c>
      <c r="E53" s="106">
        <v>8</v>
      </c>
      <c r="F53">
        <f t="shared" ref="F53:F62" si="7">IF(B53="○",1,0)</f>
        <v>0</v>
      </c>
    </row>
    <row r="54" spans="1:6">
      <c r="B54" s="78"/>
      <c r="C54" s="107">
        <f t="shared" ref="C54:C57" si="8">C53+1</f>
        <v>2</v>
      </c>
      <c r="D54" s="108" t="s">
        <v>86</v>
      </c>
      <c r="E54" s="109">
        <v>7</v>
      </c>
      <c r="F54">
        <f t="shared" si="7"/>
        <v>0</v>
      </c>
    </row>
    <row r="55" spans="1:6">
      <c r="B55" s="79"/>
      <c r="C55" s="107">
        <f t="shared" si="8"/>
        <v>3</v>
      </c>
      <c r="D55" s="110" t="s">
        <v>87</v>
      </c>
      <c r="E55" s="109">
        <v>6</v>
      </c>
      <c r="F55">
        <f t="shared" si="7"/>
        <v>0</v>
      </c>
    </row>
    <row r="56" spans="1:6" ht="24">
      <c r="B56" s="79"/>
      <c r="C56" s="107">
        <f t="shared" si="8"/>
        <v>4</v>
      </c>
      <c r="D56" s="110" t="s">
        <v>88</v>
      </c>
      <c r="E56" s="109">
        <v>6</v>
      </c>
      <c r="F56">
        <f t="shared" si="7"/>
        <v>0</v>
      </c>
    </row>
    <row r="57" spans="1:6">
      <c r="B57" s="79"/>
      <c r="C57" s="107">
        <f t="shared" si="8"/>
        <v>5</v>
      </c>
      <c r="D57" s="110" t="s">
        <v>89</v>
      </c>
      <c r="E57" s="109">
        <v>9</v>
      </c>
      <c r="F57">
        <f t="shared" si="7"/>
        <v>0</v>
      </c>
    </row>
    <row r="58" spans="1:6" ht="24">
      <c r="B58" s="79"/>
      <c r="C58" s="107">
        <v>6</v>
      </c>
      <c r="D58" s="110" t="s">
        <v>90</v>
      </c>
      <c r="E58" s="109">
        <v>6</v>
      </c>
      <c r="F58">
        <f t="shared" si="7"/>
        <v>0</v>
      </c>
    </row>
    <row r="59" spans="1:6" ht="24">
      <c r="B59" s="79"/>
      <c r="C59" s="107">
        <f t="shared" ref="C59:C63" si="9">C58+1</f>
        <v>7</v>
      </c>
      <c r="D59" s="110" t="s">
        <v>91</v>
      </c>
      <c r="E59" s="109">
        <v>10</v>
      </c>
      <c r="F59">
        <f t="shared" si="7"/>
        <v>0</v>
      </c>
    </row>
    <row r="60" spans="1:6" ht="24">
      <c r="B60" s="80"/>
      <c r="C60" s="107">
        <f t="shared" si="9"/>
        <v>8</v>
      </c>
      <c r="D60" s="108" t="s">
        <v>92</v>
      </c>
      <c r="E60" s="109">
        <v>12</v>
      </c>
      <c r="F60">
        <f t="shared" si="7"/>
        <v>0</v>
      </c>
    </row>
    <row r="61" spans="1:6" ht="24">
      <c r="B61" s="80"/>
      <c r="C61" s="107">
        <f t="shared" si="9"/>
        <v>9</v>
      </c>
      <c r="D61" s="110" t="s">
        <v>52</v>
      </c>
      <c r="E61" s="109">
        <v>12</v>
      </c>
      <c r="F61">
        <f t="shared" ref="F61" si="10">IF(B61="○",1,0)</f>
        <v>0</v>
      </c>
    </row>
    <row r="62" spans="1:6" ht="24">
      <c r="B62" s="78"/>
      <c r="C62" s="107">
        <f t="shared" si="9"/>
        <v>10</v>
      </c>
      <c r="D62" s="108" t="s">
        <v>93</v>
      </c>
      <c r="E62" s="109">
        <v>4</v>
      </c>
      <c r="F62">
        <f t="shared" si="7"/>
        <v>0</v>
      </c>
    </row>
    <row r="63" spans="1:6">
      <c r="B63" s="78"/>
      <c r="C63" s="107">
        <f t="shared" si="9"/>
        <v>11</v>
      </c>
      <c r="D63" s="103" t="s">
        <v>94</v>
      </c>
      <c r="E63" s="109">
        <v>6</v>
      </c>
      <c r="F63">
        <f t="shared" ref="F63" si="11">IF(B63="○",1,0)</f>
        <v>0</v>
      </c>
    </row>
    <row r="64" spans="1:6" ht="24.75" thickBot="1">
      <c r="A64" s="3"/>
      <c r="B64" s="115"/>
      <c r="C64" s="116">
        <f>C63+1</f>
        <v>12</v>
      </c>
      <c r="D64" s="117" t="s">
        <v>95</v>
      </c>
      <c r="E64" s="118">
        <v>3</v>
      </c>
      <c r="F64">
        <f>IF(B64="○",1,0)</f>
        <v>0</v>
      </c>
    </row>
    <row r="65" spans="1:6" ht="14.25" thickBot="1">
      <c r="A65" s="3"/>
      <c r="B65" s="181" t="s">
        <v>54</v>
      </c>
      <c r="C65" s="181"/>
      <c r="D65" s="181"/>
      <c r="E65" s="119">
        <f>SUM(E53:E64)</f>
        <v>89</v>
      </c>
    </row>
    <row r="66" spans="1:6" ht="18" thickBot="1">
      <c r="A66" s="36" t="s">
        <v>96</v>
      </c>
      <c r="B66" s="31"/>
      <c r="C66" s="35"/>
      <c r="D66" s="43"/>
      <c r="E66" s="3"/>
    </row>
    <row r="67" spans="1:6" ht="15" thickBot="1">
      <c r="B67" s="39" t="s">
        <v>29</v>
      </c>
      <c r="C67" s="38" t="s">
        <v>27</v>
      </c>
      <c r="D67" s="40" t="s">
        <v>24</v>
      </c>
      <c r="E67" s="27" t="s">
        <v>25</v>
      </c>
    </row>
    <row r="68" spans="1:6" ht="24">
      <c r="B68" s="71"/>
      <c r="C68" s="62">
        <v>1</v>
      </c>
      <c r="D68" s="66" t="s">
        <v>97</v>
      </c>
      <c r="E68" s="67">
        <v>6</v>
      </c>
      <c r="F68">
        <f t="shared" ref="F68:F78" si="12">IF(B68="○",1,0)</f>
        <v>0</v>
      </c>
    </row>
    <row r="69" spans="1:6" ht="24">
      <c r="B69" s="72"/>
      <c r="C69" s="63">
        <v>2</v>
      </c>
      <c r="D69" s="68" t="s">
        <v>98</v>
      </c>
      <c r="E69" s="69">
        <v>4</v>
      </c>
      <c r="F69">
        <f t="shared" si="12"/>
        <v>0</v>
      </c>
    </row>
    <row r="70" spans="1:6" ht="24">
      <c r="B70" s="73"/>
      <c r="C70" s="63">
        <v>3</v>
      </c>
      <c r="D70" s="68" t="s">
        <v>99</v>
      </c>
      <c r="E70" s="51">
        <v>11</v>
      </c>
      <c r="F70">
        <f t="shared" si="12"/>
        <v>0</v>
      </c>
    </row>
    <row r="71" spans="1:6" ht="24">
      <c r="B71" s="73"/>
      <c r="C71" s="63">
        <v>4</v>
      </c>
      <c r="D71" s="68" t="s">
        <v>100</v>
      </c>
      <c r="E71" s="51">
        <v>10</v>
      </c>
      <c r="F71">
        <f t="shared" si="12"/>
        <v>0</v>
      </c>
    </row>
    <row r="72" spans="1:6">
      <c r="B72" s="72"/>
      <c r="C72" s="63">
        <v>5</v>
      </c>
      <c r="D72" s="70" t="s">
        <v>101</v>
      </c>
      <c r="E72" s="51">
        <v>4</v>
      </c>
      <c r="F72">
        <f t="shared" si="12"/>
        <v>0</v>
      </c>
    </row>
    <row r="73" spans="1:6">
      <c r="B73" s="72"/>
      <c r="C73" s="63">
        <v>6</v>
      </c>
      <c r="D73" s="70" t="s">
        <v>102</v>
      </c>
      <c r="E73" s="51">
        <v>6</v>
      </c>
      <c r="F73">
        <f t="shared" ref="F73:F74" si="13">IF(B73="○",1,0)</f>
        <v>0</v>
      </c>
    </row>
    <row r="74" spans="1:6" ht="27">
      <c r="B74" s="72"/>
      <c r="C74" s="63">
        <v>7</v>
      </c>
      <c r="D74" s="70" t="s">
        <v>103</v>
      </c>
      <c r="E74" s="51">
        <v>8</v>
      </c>
      <c r="F74">
        <f t="shared" si="13"/>
        <v>0</v>
      </c>
    </row>
    <row r="75" spans="1:6" ht="40.5">
      <c r="B75" s="72"/>
      <c r="C75" s="63">
        <v>8</v>
      </c>
      <c r="D75" s="70" t="s">
        <v>104</v>
      </c>
      <c r="E75" s="51">
        <v>3</v>
      </c>
      <c r="F75">
        <f t="shared" si="12"/>
        <v>0</v>
      </c>
    </row>
    <row r="76" spans="1:6" ht="27">
      <c r="B76" s="72"/>
      <c r="C76" s="63">
        <v>9</v>
      </c>
      <c r="D76" s="70" t="s">
        <v>105</v>
      </c>
      <c r="E76" s="51">
        <v>6</v>
      </c>
      <c r="F76">
        <f t="shared" ref="F76" si="14">IF(B76="○",1,0)</f>
        <v>0</v>
      </c>
    </row>
    <row r="77" spans="1:6" ht="27">
      <c r="B77" s="72"/>
      <c r="C77" s="63">
        <v>10</v>
      </c>
      <c r="D77" s="70" t="s">
        <v>106</v>
      </c>
      <c r="E77" s="51">
        <v>6</v>
      </c>
      <c r="F77">
        <f t="shared" si="12"/>
        <v>0</v>
      </c>
    </row>
    <row r="78" spans="1:6" ht="14.25" thickBot="1">
      <c r="B78" s="74"/>
      <c r="C78" s="64">
        <v>11</v>
      </c>
      <c r="D78" s="101" t="s">
        <v>107</v>
      </c>
      <c r="E78" s="55">
        <v>11</v>
      </c>
      <c r="F78">
        <f t="shared" si="12"/>
        <v>0</v>
      </c>
    </row>
    <row r="79" spans="1:6" ht="14.25" thickBot="1">
      <c r="B79" s="181" t="s">
        <v>54</v>
      </c>
      <c r="C79" s="181"/>
      <c r="D79" s="181"/>
      <c r="E79" s="119">
        <f>SUM(E68:E78)</f>
        <v>75</v>
      </c>
    </row>
  </sheetData>
  <mergeCells count="8">
    <mergeCell ref="A3:B3"/>
    <mergeCell ref="A4:B4"/>
    <mergeCell ref="B65:D65"/>
    <mergeCell ref="B79:D79"/>
    <mergeCell ref="B50:D50"/>
    <mergeCell ref="B46:D46"/>
    <mergeCell ref="B30:D30"/>
    <mergeCell ref="B11:D11"/>
  </mergeCells>
  <phoneticPr fontId="1"/>
  <dataValidations count="1">
    <dataValidation type="list" allowBlank="1" showInputMessage="1" showErrorMessage="1" sqref="B51:B64 B47:B49 B12:B29 B9:B10 B31:B45 B66:B78">
      <formula1>$F$3</formula1>
    </dataValidation>
  </dataValidations>
  <pageMargins left="0.7" right="0.7" top="0.75" bottom="0.75" header="0.3" footer="0.3"/>
  <pageSetup paperSize="9" orientation="portrait" cellComments="asDisplayed"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申し込み書兼御購読金額お見積もり</vt:lpstr>
      <vt:lpstr>テーマ毎購入</vt:lpstr>
      <vt:lpstr>テーマ毎購入!_Toc498415316</vt:lpstr>
      <vt:lpstr>テーマ毎購入!_Toc498415318</vt:lpstr>
      <vt:lpstr>テーマ毎購入!Print_Area</vt:lpstr>
      <vt:lpstr>申し込み書兼御購読金額お見積もり!Print_Area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Gyotoku</dc:creator>
  <cp:lastModifiedBy>Gyotoku</cp:lastModifiedBy>
  <cp:lastPrinted>2019-06-13T03:19:14Z</cp:lastPrinted>
  <dcterms:created xsi:type="dcterms:W3CDTF">2017-12-15T05:33:29Z</dcterms:created>
  <dcterms:modified xsi:type="dcterms:W3CDTF">2022-12-13T06:55:20Z</dcterms:modified>
</cp:coreProperties>
</file>