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共有ドライブ\Shareドライブ\02.基幹サービス\02トレンドレポート\作成中　トレンドレポート2021年後期号(第27号)\案内書\"/>
    </mc:Choice>
  </mc:AlternateContent>
  <bookViews>
    <workbookView xWindow="0" yWindow="0" windowWidth="27345" windowHeight="15600"/>
  </bookViews>
  <sheets>
    <sheet name="申し込み書兼御購読金額お見積もり" sheetId="1" r:id="rId1"/>
    <sheet name="テーマ毎購入" sheetId="2" r:id="rId2"/>
  </sheets>
  <definedNames>
    <definedName name="_Toc498415316" localSheetId="1">テーマ毎購入!$A$11</definedName>
    <definedName name="_Toc498415317" localSheetId="1">テーマ毎購入!#REF!</definedName>
    <definedName name="_Toc498415318" localSheetId="1">テーマ毎購入!$A$50</definedName>
    <definedName name="_Toc498415319" localSheetId="1">テーマ毎購入!#REF!</definedName>
    <definedName name="_Toc498415320" localSheetId="1">テーマ毎購入!#REF!</definedName>
    <definedName name="_xlnm.Print_Area" localSheetId="1">テーマ毎購入!$A$3:$D$74</definedName>
    <definedName name="_xlnm.Print_Area" localSheetId="0">申し込み書兼御購読金額お見積もり!$A$1:$I$35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2" l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F60" i="2"/>
  <c r="E30" i="1" l="1"/>
  <c r="C30" i="1"/>
  <c r="F25" i="2"/>
  <c r="F9" i="2"/>
  <c r="F75" i="2"/>
  <c r="F48" i="2"/>
  <c r="F47" i="2"/>
  <c r="F8" i="2" l="1"/>
  <c r="F40" i="2"/>
  <c r="F39" i="2"/>
  <c r="F41" i="2"/>
  <c r="F42" i="2"/>
  <c r="F26" i="2"/>
  <c r="F74" i="2" l="1"/>
  <c r="F73" i="2"/>
  <c r="F72" i="2"/>
  <c r="F71" i="2"/>
  <c r="F70" i="2"/>
  <c r="F69" i="2"/>
  <c r="F68" i="2"/>
  <c r="F64" i="2"/>
  <c r="F63" i="2"/>
  <c r="F62" i="2"/>
  <c r="F61" i="2"/>
  <c r="F59" i="2"/>
  <c r="F58" i="2"/>
  <c r="F57" i="2"/>
  <c r="F56" i="2"/>
  <c r="F55" i="2"/>
  <c r="F54" i="2"/>
  <c r="F53" i="2"/>
  <c r="F52" i="2"/>
  <c r="F43" i="2"/>
  <c r="F38" i="2"/>
  <c r="F37" i="2"/>
  <c r="F36" i="2"/>
  <c r="F35" i="2"/>
  <c r="F34" i="2"/>
  <c r="F33" i="2"/>
  <c r="F32" i="2"/>
  <c r="F28" i="2"/>
  <c r="F27" i="2"/>
  <c r="F24" i="2"/>
  <c r="F23" i="2"/>
  <c r="F22" i="2"/>
  <c r="F21" i="2"/>
  <c r="F20" i="2"/>
  <c r="F19" i="2"/>
  <c r="F18" i="2"/>
  <c r="F16" i="2"/>
  <c r="F17" i="2"/>
  <c r="F15" i="2"/>
  <c r="F14" i="2"/>
  <c r="F13" i="2"/>
  <c r="D3" i="2" l="1"/>
  <c r="D4" i="2" s="1"/>
  <c r="G32" i="1" s="1"/>
  <c r="C31" i="1"/>
  <c r="B33" i="1" l="1"/>
</calcChain>
</file>

<file path=xl/sharedStrings.xml><?xml version="1.0" encoding="utf-8"?>
<sst xmlns="http://schemas.openxmlformats.org/spreadsheetml/2006/main" count="125" uniqueCount="106">
  <si>
    <t>項目</t>
    <rPh sb="0" eb="2">
      <t>コウモク</t>
    </rPh>
    <phoneticPr fontId="1"/>
  </si>
  <si>
    <t>記入欄</t>
    <rPh sb="0" eb="2">
      <t>キニュウ</t>
    </rPh>
    <rPh sb="2" eb="3">
      <t>ラン</t>
    </rPh>
    <phoneticPr fontId="1"/>
  </si>
  <si>
    <t>お名前</t>
    <rPh sb="1" eb="3">
      <t>ナマエ</t>
    </rPh>
    <phoneticPr fontId="1"/>
  </si>
  <si>
    <t>会社名・組織名</t>
  </si>
  <si>
    <t>所属部署・役職</t>
  </si>
  <si>
    <t>メールアドレス</t>
  </si>
  <si>
    <t>お申し込み内容</t>
    <rPh sb="1" eb="2">
      <t>モウ</t>
    </rPh>
    <rPh sb="3" eb="4">
      <t>コ</t>
    </rPh>
    <rPh sb="5" eb="7">
      <t>ナイヨウ</t>
    </rPh>
    <phoneticPr fontId="1"/>
  </si>
  <si>
    <r>
      <t>年間購読：</t>
    </r>
    <r>
      <rPr>
        <sz val="10.5"/>
        <color theme="1"/>
        <rFont val="Century"/>
        <family val="1"/>
      </rPr>
      <t xml:space="preserve"> 330,000 </t>
    </r>
    <r>
      <rPr>
        <sz val="10.5"/>
        <color theme="1"/>
        <rFont val="ＭＳ 明朝"/>
        <family val="1"/>
        <charset val="128"/>
      </rPr>
      <t>円（年</t>
    </r>
    <r>
      <rPr>
        <sz val="10.5"/>
        <color theme="1"/>
        <rFont val="Century"/>
        <family val="1"/>
      </rPr>
      <t xml:space="preserve"> 2</t>
    </r>
    <r>
      <rPr>
        <sz val="10.5"/>
        <color theme="1"/>
        <rFont val="ＭＳ 明朝"/>
        <family val="1"/>
        <charset val="128"/>
      </rPr>
      <t>回発行）</t>
    </r>
  </si>
  <si>
    <r>
      <t>単号の販売価格：一冊</t>
    </r>
    <r>
      <rPr>
        <sz val="10.5"/>
        <color theme="1"/>
        <rFont val="Century"/>
        <family val="1"/>
      </rPr>
      <t xml:space="preserve">180,000 </t>
    </r>
    <r>
      <rPr>
        <sz val="10.5"/>
        <color theme="1"/>
        <rFont val="ＭＳ 明朝"/>
        <family val="1"/>
        <charset val="128"/>
      </rPr>
      <t>円（</t>
    </r>
    <r>
      <rPr>
        <sz val="10.5"/>
        <color theme="1"/>
        <rFont val="Century"/>
        <family val="1"/>
      </rPr>
      <t xml:space="preserve">6 </t>
    </r>
    <r>
      <rPr>
        <sz val="10.5"/>
        <color theme="1"/>
        <rFont val="ＭＳ 明朝"/>
        <family val="1"/>
        <charset val="128"/>
      </rPr>
      <t>ヶ月ごと発行）</t>
    </r>
  </si>
  <si>
    <t>チェック
(○）</t>
    <phoneticPr fontId="1"/>
  </si>
  <si>
    <t>エリア編の御購入</t>
    <rPh sb="3" eb="4">
      <t>ヘン</t>
    </rPh>
    <rPh sb="5" eb="8">
      <t>ゴコウニュウ</t>
    </rPh>
    <phoneticPr fontId="1"/>
  </si>
  <si>
    <t>単号のみ御契約</t>
    <phoneticPr fontId="1"/>
  </si>
  <si>
    <t>一年契約</t>
    <phoneticPr fontId="1"/>
  </si>
  <si>
    <t>金額</t>
    <rPh sb="0" eb="2">
      <t>キンガク</t>
    </rPh>
    <phoneticPr fontId="1"/>
  </si>
  <si>
    <t>テーマの件数</t>
    <rPh sb="4" eb="6">
      <t>ケンスウ</t>
    </rPh>
    <phoneticPr fontId="1"/>
  </si>
  <si>
    <t>見積書の要否</t>
    <rPh sb="0" eb="3">
      <t>ミツモリショ</t>
    </rPh>
    <rPh sb="4" eb="6">
      <t>ヨウヒ</t>
    </rPh>
    <phoneticPr fontId="1"/>
  </si>
  <si>
    <t>○</t>
    <phoneticPr fontId="1"/>
  </si>
  <si>
    <t>お電話番号</t>
    <phoneticPr fontId="1"/>
  </si>
  <si>
    <t>請求書送付先御住所</t>
    <rPh sb="6" eb="7">
      <t>ゴ</t>
    </rPh>
    <phoneticPr fontId="1"/>
  </si>
  <si>
    <t>のセルに「○」を付けてください。テーマ毎ご購入後希望の方は次のシートもご記入ください。</t>
    <rPh sb="8" eb="9">
      <t>ツ</t>
    </rPh>
    <rPh sb="19" eb="20">
      <t>ゴト</t>
    </rPh>
    <rPh sb="21" eb="24">
      <t>コウニュウゴ</t>
    </rPh>
    <rPh sb="24" eb="26">
      <t>キボウ</t>
    </rPh>
    <rPh sb="27" eb="28">
      <t>カタ</t>
    </rPh>
    <rPh sb="29" eb="30">
      <t>ツギ</t>
    </rPh>
    <rPh sb="36" eb="38">
      <t>キニュウ</t>
    </rPh>
    <phoneticPr fontId="1"/>
  </si>
  <si>
    <t>単号か一年契約か、いずれか片方に「○」を入力してください。</t>
    <rPh sb="0" eb="1">
      <t>タン</t>
    </rPh>
    <rPh sb="1" eb="2">
      <t>ゴウ</t>
    </rPh>
    <rPh sb="3" eb="5">
      <t>イチネン</t>
    </rPh>
    <rPh sb="5" eb="7">
      <t>ケイヤク</t>
    </rPh>
    <rPh sb="13" eb="15">
      <t>カタホウ</t>
    </rPh>
    <rPh sb="20" eb="22">
      <t>ニュウリョク</t>
    </rPh>
    <phoneticPr fontId="1"/>
  </si>
  <si>
    <t>金額（税別）</t>
    <rPh sb="0" eb="2">
      <t>キンガク</t>
    </rPh>
    <rPh sb="3" eb="5">
      <t>ゼイベツ</t>
    </rPh>
    <phoneticPr fontId="1"/>
  </si>
  <si>
    <t>総合計（税別）</t>
    <rPh sb="0" eb="1">
      <t>ソウ</t>
    </rPh>
    <rPh sb="1" eb="3">
      <t>ゴウケイ</t>
    </rPh>
    <phoneticPr fontId="1"/>
  </si>
  <si>
    <t>総合計
（税別）</t>
    <rPh sb="0" eb="1">
      <t>ソウ</t>
    </rPh>
    <rPh sb="1" eb="3">
      <t>ゴウケイ</t>
    </rPh>
    <rPh sb="5" eb="7">
      <t>ゼイベツ</t>
    </rPh>
    <phoneticPr fontId="1"/>
  </si>
  <si>
    <t>テーマ</t>
    <phoneticPr fontId="1"/>
  </si>
  <si>
    <t>ページ数</t>
    <rPh sb="3" eb="4">
      <t>スウ</t>
    </rPh>
    <phoneticPr fontId="1"/>
  </si>
  <si>
    <t>○</t>
    <phoneticPr fontId="1"/>
  </si>
  <si>
    <t>大気汚染防止（固定排出源、IED）―― 工場系、化学物質関連</t>
  </si>
  <si>
    <t>水質汚染防止（水不足問題含む） ―― 工場系</t>
  </si>
  <si>
    <t>気候変動対策＆排出権取引 ―― 工場系、CSR・環境管理関連</t>
  </si>
  <si>
    <t>電気自動車等のクリーン自動車推進政策 ―― 製品系</t>
  </si>
  <si>
    <t>REACH規則 ―― 化学物質関連</t>
  </si>
  <si>
    <t>CLP規則 ―― 化学物質関連</t>
  </si>
  <si>
    <r>
      <t>EU</t>
    </r>
    <r>
      <rPr>
        <b/>
        <sz val="14"/>
        <color theme="1"/>
        <rFont val="ＭＳ 明朝"/>
        <family val="1"/>
        <charset val="128"/>
      </rPr>
      <t>編</t>
    </r>
    <phoneticPr fontId="1"/>
  </si>
  <si>
    <t>ブラジル：WEEEを含む廃棄物規制 ―― 製品系</t>
  </si>
  <si>
    <t>水質汚染防止関連法令 ―― 工場系</t>
  </si>
  <si>
    <t>土壌汚染防止規制動向 ―― 工場系</t>
  </si>
  <si>
    <t xml:space="preserve">No. </t>
    <phoneticPr fontId="1"/>
  </si>
  <si>
    <t>中国編</t>
    <phoneticPr fontId="1"/>
  </si>
  <si>
    <t>発注</t>
    <rPh sb="0" eb="2">
      <t>ハッチュウ</t>
    </rPh>
    <phoneticPr fontId="1"/>
  </si>
  <si>
    <t>廃棄物規制 ―― 工場系</t>
  </si>
  <si>
    <t>大気汚染防止法（固定発生源） ―― 工場系</t>
  </si>
  <si>
    <t>VOC規制と規制強化の流れ ―― 工場系</t>
  </si>
  <si>
    <t>必要な記事の前の黄色の部分で「○」を選択ください。件数と金額を集計します。</t>
    <rPh sb="0" eb="2">
      <t>ヒツヨウ</t>
    </rPh>
    <rPh sb="3" eb="5">
      <t>キジ</t>
    </rPh>
    <rPh sb="6" eb="7">
      <t>マエ</t>
    </rPh>
    <rPh sb="8" eb="10">
      <t>キイロ</t>
    </rPh>
    <rPh sb="11" eb="13">
      <t>ブブン</t>
    </rPh>
    <rPh sb="18" eb="20">
      <t>センタク</t>
    </rPh>
    <rPh sb="25" eb="27">
      <t>ケンスウ</t>
    </rPh>
    <rPh sb="28" eb="30">
      <t>キンガク</t>
    </rPh>
    <rPh sb="31" eb="33">
      <t>シュウケイ</t>
    </rPh>
    <phoneticPr fontId="1"/>
  </si>
  <si>
    <t>14件</t>
    <rPh sb="2" eb="3">
      <t>ケン</t>
    </rPh>
    <phoneticPr fontId="1"/>
  </si>
  <si>
    <t>〒</t>
    <phoneticPr fontId="1"/>
  </si>
  <si>
    <t>米国・カナダ編　</t>
    <phoneticPr fontId="1"/>
  </si>
  <si>
    <r>
      <t>13</t>
    </r>
    <r>
      <rPr>
        <b/>
        <sz val="12"/>
        <color theme="1"/>
        <rFont val="ＭＳ Ｐ明朝"/>
        <family val="1"/>
        <charset val="128"/>
      </rPr>
      <t>件</t>
    </r>
    <rPh sb="2" eb="3">
      <t>ケン</t>
    </rPh>
    <phoneticPr fontId="1"/>
  </si>
  <si>
    <t>VOC規制と規制強化の流れ ―― 製品系</t>
  </si>
  <si>
    <t>国際編</t>
    <rPh sb="0" eb="2">
      <t>コクサイ</t>
    </rPh>
    <phoneticPr fontId="1"/>
  </si>
  <si>
    <t>国際条約等で検討されている化学物質規制 ―― 化学物質関連</t>
  </si>
  <si>
    <t>国際がん研究機関（IARC）による化学物質の発がん性評価の動向 ―― 化学物質関連</t>
  </si>
  <si>
    <t>廃電気電子機器（WEEE）指令改正後の動向 ―― 製品系</t>
  </si>
  <si>
    <t>電池規則案 ―― 製品系</t>
  </si>
  <si>
    <t>PFAS規制 ―― 化学物質関連</t>
  </si>
  <si>
    <t>電気・電子製品への特定の有害物質の使用を禁止する指令（RoHS） ―― 製品系、化学物質関連</t>
  </si>
  <si>
    <t>プラスチック規制 ―― 製品系、工場系、化学物質関連</t>
  </si>
  <si>
    <t>エコデザイン指令（ErP指令）及びエネルギーラベル規則 ―― 製品系</t>
  </si>
  <si>
    <t>大気汚染防止（移動発生源：自動車関連規制）―― 製品系</t>
  </si>
  <si>
    <t>英国、EU離脱後の環境規制動向 ―― 製品系</t>
  </si>
  <si>
    <r>
      <t>2</t>
    </r>
    <r>
      <rPr>
        <b/>
        <sz val="14"/>
        <color theme="1"/>
        <rFont val="ＭＳ Ｐ明朝"/>
        <family val="1"/>
        <charset val="128"/>
      </rPr>
      <t>件</t>
    </r>
    <rPh sb="1" eb="2">
      <t>ケン</t>
    </rPh>
    <phoneticPr fontId="1"/>
  </si>
  <si>
    <t>16件</t>
    <rPh sb="2" eb="3">
      <t>ケン</t>
    </rPh>
    <phoneticPr fontId="1"/>
  </si>
  <si>
    <t>米国：電気自動車および燃料電池車等に係わる政策動向 ―― 工場系</t>
  </si>
  <si>
    <t>米国：連邦有害物質規制（TSCA） ―― 化学物質関連</t>
  </si>
  <si>
    <t>米国：有害物質規制（PFAS規制） ―― 化学物質関連</t>
  </si>
  <si>
    <t>米国：製品に含まれる有害物質の規制に関する州の法規 ―― 製品系、化学物質関連</t>
  </si>
  <si>
    <t>米国：プロポジション65 ―― 製品系、化学物質関連</t>
  </si>
  <si>
    <t>米国：連邦省エネ・プログラム（製品省エネ） ―― 製品系</t>
  </si>
  <si>
    <t>米国：大気汚染防止（移動発生源：自動車関連規制） ―― 製品系</t>
  </si>
  <si>
    <t>米国：クリーンエネルギー政策 ―― 工場系</t>
  </si>
  <si>
    <t>米国：気候変動政策 ―― 工場系</t>
  </si>
  <si>
    <t>カナダの化学物質規制 ―― 化学物質関連</t>
  </si>
  <si>
    <t>ブラジル：化学物質規制 ―― 化学物質関連</t>
  </si>
  <si>
    <t>ラテンアメリカ編　3件</t>
    <rPh sb="7" eb="8">
      <t>ヘン</t>
    </rPh>
    <rPh sb="10" eb="11">
      <t>ケン</t>
    </rPh>
    <phoneticPr fontId="1"/>
  </si>
  <si>
    <t>固形廃棄物法、有害廃棄物関連動向 ―― 工場系</t>
  </si>
  <si>
    <t>汚染物質排出許可制度 ―― 工場系</t>
  </si>
  <si>
    <t>アジア・オセアニア編　10件</t>
    <rPh sb="13" eb="14">
      <t>ケン</t>
    </rPh>
    <phoneticPr fontId="1"/>
  </si>
  <si>
    <t>韓国(1)：韓国REACH及び化学物質管理法 ―― 化学物質関連</t>
  </si>
  <si>
    <t>台湾(1)：化学物質規制 ―― 化学物質関連</t>
  </si>
  <si>
    <t>台湾(2)：製品の省エネ、検査、表示 ―― 製品系</t>
  </si>
  <si>
    <t>ベトナム：環境保護法の改正 ―― 製品系、工場系</t>
  </si>
  <si>
    <t>本シートがお見積りになります。
弊社印を捺印したお見積書が必要な場合にはここに「必要」とご記入ください。御見積もり書をPDFでお送りいたします。</t>
    <rPh sb="0" eb="1">
      <t>ホン</t>
    </rPh>
    <rPh sb="6" eb="8">
      <t>ミツモ</t>
    </rPh>
    <rPh sb="16" eb="18">
      <t>ヘイシャ</t>
    </rPh>
    <rPh sb="18" eb="19">
      <t>イン</t>
    </rPh>
    <rPh sb="20" eb="22">
      <t>ナツイン</t>
    </rPh>
    <rPh sb="25" eb="28">
      <t>ミツモリショ</t>
    </rPh>
    <rPh sb="29" eb="31">
      <t>ヒツヨウ</t>
    </rPh>
    <rPh sb="32" eb="34">
      <t>バアイ</t>
    </rPh>
    <rPh sb="40" eb="42">
      <t>ヒツヨウ</t>
    </rPh>
    <rPh sb="45" eb="47">
      <t>キニュウ</t>
    </rPh>
    <rPh sb="52" eb="55">
      <t>オミツ</t>
    </rPh>
    <rPh sb="57" eb="58">
      <t>ショ</t>
    </rPh>
    <rPh sb="64" eb="65">
      <t>オク</t>
    </rPh>
    <phoneticPr fontId="1"/>
  </si>
  <si>
    <t>テーマ毎の購入　次のシートの必要なレポートに○をつけてください。</t>
    <rPh sb="3" eb="4">
      <t>ゴト</t>
    </rPh>
    <rPh sb="5" eb="7">
      <t>コウニュウ</t>
    </rPh>
    <rPh sb="8" eb="9">
      <t>ツギ</t>
    </rPh>
    <rPh sb="14" eb="16">
      <t>ヒツヨウ</t>
    </rPh>
    <phoneticPr fontId="1"/>
  </si>
  <si>
    <t>国際編</t>
    <rPh sb="0" eb="2">
      <t>コクサイ</t>
    </rPh>
    <rPh sb="2" eb="3">
      <t>ヘン</t>
    </rPh>
    <phoneticPr fontId="1"/>
  </si>
  <si>
    <r>
      <rPr>
        <b/>
        <sz val="10.5"/>
        <color theme="1"/>
        <rFont val="Century"/>
        <family val="1"/>
      </rPr>
      <t xml:space="preserve">EU </t>
    </r>
    <r>
      <rPr>
        <b/>
        <sz val="10.5"/>
        <color theme="1"/>
        <rFont val="ＭＳ 明朝"/>
        <family val="1"/>
        <charset val="128"/>
      </rPr>
      <t>編</t>
    </r>
    <phoneticPr fontId="1"/>
  </si>
  <si>
    <t>米国・カナダ編</t>
    <phoneticPr fontId="1"/>
  </si>
  <si>
    <t>ラテンアメリカ編</t>
    <phoneticPr fontId="1"/>
  </si>
  <si>
    <t>アジア・オセアニア編</t>
    <phoneticPr fontId="1"/>
  </si>
  <si>
    <t>省エネ政策（エネルギー効率指令及び建物のエネルギー性能に関する指令）―― 製品系、工場系、CSR・環境</t>
  </si>
  <si>
    <t>米国：廃棄物・リサイクル</t>
  </si>
  <si>
    <t>州の省エネ規則改正の動き</t>
  </si>
  <si>
    <t>WEEEに関する法規制 ―― 製品系</t>
    <phoneticPr fontId="36"/>
  </si>
  <si>
    <t>新エネルギー自動車 ―― 製品系</t>
    <phoneticPr fontId="36"/>
  </si>
  <si>
    <t>化学物質規制 ―― 化学物質関連</t>
    <rPh sb="0" eb="2">
      <t>カガク</t>
    </rPh>
    <rPh sb="2" eb="4">
      <t>ブッシツ</t>
    </rPh>
    <rPh sb="4" eb="6">
      <t>キセイ</t>
    </rPh>
    <phoneticPr fontId="36"/>
  </si>
  <si>
    <t>中国における最新のプラスチック規制動向</t>
  </si>
  <si>
    <t>製品省エネ関連規制（エネ効率ラベル／省エネ認証ラベル） ―― 製品系</t>
    <phoneticPr fontId="36"/>
  </si>
  <si>
    <t>安全生産法―― 工場系</t>
    <rPh sb="0" eb="5">
      <t>アンゼンセイサンホウ</t>
    </rPh>
    <phoneticPr fontId="36"/>
  </si>
  <si>
    <t>タイ：食品接触材料規制</t>
  </si>
  <si>
    <t>インド　プラスチック廃棄物規制</t>
  </si>
  <si>
    <t>オーストラリア・NZ：GHS 7導入 ―― 化学物質関連</t>
  </si>
  <si>
    <t>トレンドレポート2021年後期号購入申し込み書</t>
    <rPh sb="13" eb="15">
      <t>コウキ</t>
    </rPh>
    <rPh sb="15" eb="16">
      <t>ゴウ</t>
    </rPh>
    <rPh sb="16" eb="18">
      <t>コウニュウ</t>
    </rPh>
    <rPh sb="18" eb="19">
      <t>モウ</t>
    </rPh>
    <rPh sb="20" eb="21">
      <t>コ</t>
    </rPh>
    <rPh sb="22" eb="23">
      <t>ショ</t>
    </rPh>
    <phoneticPr fontId="1"/>
  </si>
  <si>
    <t>トレンドレポート2021年後期号お見積り兼購入申し込み書</t>
    <rPh sb="13" eb="15">
      <t>コウキ</t>
    </rPh>
    <rPh sb="15" eb="16">
      <t>ゴウ</t>
    </rPh>
    <rPh sb="17" eb="19">
      <t>ミツモ</t>
    </rPh>
    <rPh sb="20" eb="21">
      <t>ケン</t>
    </rPh>
    <rPh sb="21" eb="23">
      <t>コウニュウ</t>
    </rPh>
    <rPh sb="23" eb="24">
      <t>モウ</t>
    </rPh>
    <rPh sb="25" eb="26">
      <t>コ</t>
    </rPh>
    <rPh sb="27" eb="28">
      <t>ショ</t>
    </rPh>
    <phoneticPr fontId="1"/>
  </si>
  <si>
    <t>contact@envix.co.jp</t>
    <phoneticPr fontId="1"/>
  </si>
  <si>
    <t>必要事項を記入し下記へ添付ファイルとしてお送りください。</t>
    <rPh sb="0" eb="2">
      <t>ヒツヨウ</t>
    </rPh>
    <rPh sb="2" eb="4">
      <t>ジコウ</t>
    </rPh>
    <rPh sb="5" eb="7">
      <t>キニュウ</t>
    </rPh>
    <rPh sb="8" eb="10">
      <t>カキ</t>
    </rPh>
    <rPh sb="11" eb="13">
      <t>テンプ</t>
    </rPh>
    <rPh sb="21" eb="22">
      <t>オク</t>
    </rPh>
    <phoneticPr fontId="1"/>
  </si>
  <si>
    <t>〒170-0005　東京都豊島区
南大塚3丁目32番9号　西島ビル4階
エンヴィックス有限会社
担当　行徳
TEL 03-5928-0180</t>
    <phoneticPr fontId="1"/>
  </si>
  <si>
    <t>韓国(2)：生活化学製品及び殺生物剤の安全管理法 ―― 化学物質関連</t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</si>
</sst>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176" formatCode="0_ "/>
  </numFmts>
  <fonts count="3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Century"/>
      <family val="1"/>
    </font>
    <font>
      <sz val="10.5"/>
      <color theme="1"/>
      <name val="ＭＳ Ｐ明朝"/>
      <family val="1"/>
      <charset val="128"/>
    </font>
    <font>
      <b/>
      <sz val="14"/>
      <color theme="1"/>
      <name val="Century"/>
      <family val="1"/>
    </font>
    <font>
      <b/>
      <sz val="14"/>
      <color theme="1"/>
      <name val="ＭＳ 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rgb="FF0070C0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FF00"/>
      <name val="ＭＳ Ｐゴシック"/>
      <family val="2"/>
      <charset val="128"/>
      <scheme val="minor"/>
    </font>
    <font>
      <sz val="10.5"/>
      <color rgb="FF00B0F0"/>
      <name val="ＭＳ 明朝"/>
      <family val="1"/>
      <charset val="128"/>
    </font>
    <font>
      <sz val="11"/>
      <color rgb="FF00B0F0"/>
      <name val="ＭＳ Ｐゴシック"/>
      <family val="2"/>
      <charset val="128"/>
      <scheme val="minor"/>
    </font>
    <font>
      <sz val="11"/>
      <color rgb="FF0070C0"/>
      <name val="ＭＳ Ｐゴシック"/>
      <family val="2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10.5"/>
      <color rgb="FFFF0000"/>
      <name val="Century"/>
      <family val="1"/>
    </font>
    <font>
      <sz val="11"/>
      <color rgb="FFFF0000"/>
      <name val="Century"/>
      <family val="1"/>
    </font>
    <font>
      <sz val="16"/>
      <color rgb="FFFF0000"/>
      <name val="Century"/>
      <family val="1"/>
    </font>
    <font>
      <sz val="14"/>
      <color theme="1"/>
      <name val="ＭＳ Ｐゴシック"/>
      <family val="2"/>
      <charset val="128"/>
      <scheme val="minor"/>
    </font>
    <font>
      <sz val="10.5"/>
      <color theme="1"/>
      <name val="Times New Roman"/>
      <family val="1"/>
    </font>
    <font>
      <sz val="10.5"/>
      <color rgb="FF0000FF"/>
      <name val="Century"/>
      <family val="1"/>
    </font>
    <font>
      <sz val="10.5"/>
      <color rgb="FF000000"/>
      <name val="Times New Roman"/>
      <family val="1"/>
    </font>
    <font>
      <b/>
      <sz val="12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b/>
      <sz val="14"/>
      <color theme="1"/>
      <name val="ＭＳ Ｐ明朝"/>
      <family val="1"/>
      <charset val="128"/>
    </font>
    <font>
      <b/>
      <sz val="12"/>
      <color theme="1"/>
      <name val="Times New Roman"/>
      <family val="1"/>
    </font>
    <font>
      <b/>
      <sz val="10.5"/>
      <color theme="1"/>
      <name val="Century"/>
      <family val="1"/>
    </font>
    <font>
      <b/>
      <sz val="10.5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7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rgb="FF000000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76">
    <xf numFmtId="0" fontId="0" fillId="0" borderId="0" xfId="0">
      <alignment vertical="center"/>
    </xf>
    <xf numFmtId="0" fontId="2" fillId="0" borderId="0" xfId="1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0" fillId="0" borderId="27" xfId="0" applyBorder="1">
      <alignment vertical="center"/>
    </xf>
    <xf numFmtId="0" fontId="4" fillId="0" borderId="35" xfId="0" applyFont="1" applyBorder="1" applyAlignment="1">
      <alignment vertical="center" wrapText="1"/>
    </xf>
    <xf numFmtId="0" fontId="3" fillId="0" borderId="36" xfId="0" applyFont="1" applyBorder="1" applyAlignment="1">
      <alignment vertical="center" wrapText="1"/>
    </xf>
    <xf numFmtId="0" fontId="0" fillId="0" borderId="42" xfId="0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0" fillId="2" borderId="37" xfId="0" applyFill="1" applyBorder="1">
      <alignment vertical="center"/>
    </xf>
    <xf numFmtId="0" fontId="0" fillId="2" borderId="38" xfId="0" applyFill="1" applyBorder="1">
      <alignment vertical="center"/>
    </xf>
    <xf numFmtId="0" fontId="0" fillId="2" borderId="1" xfId="0" applyFill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2" borderId="0" xfId="0" applyFont="1" applyFill="1">
      <alignment vertical="center"/>
    </xf>
    <xf numFmtId="0" fontId="15" fillId="0" borderId="0" xfId="0" applyFont="1" applyBorder="1" applyAlignment="1">
      <alignment horizontal="left" vertical="center"/>
    </xf>
    <xf numFmtId="0" fontId="16" fillId="0" borderId="0" xfId="0" applyFont="1">
      <alignment vertical="center"/>
    </xf>
    <xf numFmtId="0" fontId="23" fillId="0" borderId="1" xfId="0" applyFont="1" applyBorder="1" applyAlignment="1">
      <alignment vertical="center" wrapText="1"/>
    </xf>
    <xf numFmtId="0" fontId="9" fillId="0" borderId="37" xfId="0" applyFont="1" applyBorder="1" applyAlignment="1">
      <alignment horizontal="center" vertical="center"/>
    </xf>
    <xf numFmtId="5" fontId="19" fillId="0" borderId="40" xfId="0" applyNumberFormat="1" applyFon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13" xfId="0" applyBorder="1">
      <alignment vertical="center"/>
    </xf>
    <xf numFmtId="0" fontId="0" fillId="0" borderId="40" xfId="0" applyFill="1" applyBorder="1">
      <alignment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9" fillId="0" borderId="5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0" xfId="0" applyFill="1">
      <alignment vertical="center"/>
    </xf>
    <xf numFmtId="0" fontId="0" fillId="0" borderId="14" xfId="0" applyFill="1" applyBorder="1" applyAlignment="1">
      <alignment horizontal="left" vertical="center"/>
    </xf>
    <xf numFmtId="0" fontId="27" fillId="0" borderId="11" xfId="0" applyFont="1" applyBorder="1" applyAlignment="1">
      <alignment horizontal="left" vertical="center"/>
    </xf>
    <xf numFmtId="0" fontId="0" fillId="0" borderId="12" xfId="0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justify" vertical="center" wrapText="1"/>
    </xf>
    <xf numFmtId="0" fontId="30" fillId="0" borderId="0" xfId="0" applyFont="1" applyFill="1" applyBorder="1" applyAlignment="1">
      <alignment vertical="center" wrapText="1"/>
    </xf>
    <xf numFmtId="0" fontId="28" fillId="4" borderId="52" xfId="0" applyFont="1" applyFill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/>
    </xf>
    <xf numFmtId="0" fontId="28" fillId="0" borderId="18" xfId="0" applyFont="1" applyBorder="1">
      <alignment vertical="center"/>
    </xf>
    <xf numFmtId="0" fontId="28" fillId="4" borderId="51" xfId="0" applyFont="1" applyFill="1" applyBorder="1" applyAlignment="1">
      <alignment horizontal="center" vertical="center" wrapText="1"/>
    </xf>
    <xf numFmtId="0" fontId="28" fillId="0" borderId="55" xfId="0" applyFont="1" applyBorder="1" applyAlignment="1">
      <alignment horizontal="center" vertical="center"/>
    </xf>
    <xf numFmtId="0" fontId="28" fillId="5" borderId="55" xfId="0" applyFont="1" applyFill="1" applyBorder="1">
      <alignment vertical="center"/>
    </xf>
    <xf numFmtId="0" fontId="28" fillId="0" borderId="20" xfId="0" applyFont="1" applyBorder="1">
      <alignment vertical="center"/>
    </xf>
    <xf numFmtId="176" fontId="28" fillId="0" borderId="52" xfId="0" applyNumberFormat="1" applyFont="1" applyBorder="1" applyAlignment="1">
      <alignment horizontal="center" vertical="center"/>
    </xf>
    <xf numFmtId="0" fontId="34" fillId="0" borderId="17" xfId="0" applyFont="1" applyBorder="1" applyAlignment="1">
      <alignment vertical="center" wrapText="1"/>
    </xf>
    <xf numFmtId="0" fontId="28" fillId="0" borderId="56" xfId="0" applyFont="1" applyBorder="1">
      <alignment vertical="center"/>
    </xf>
    <xf numFmtId="176" fontId="28" fillId="0" borderId="50" xfId="0" applyNumberFormat="1" applyFont="1" applyBorder="1" applyAlignment="1">
      <alignment horizontal="center" vertical="center"/>
    </xf>
    <xf numFmtId="0" fontId="28" fillId="0" borderId="57" xfId="0" applyFont="1" applyBorder="1">
      <alignment vertical="center"/>
    </xf>
    <xf numFmtId="0" fontId="28" fillId="0" borderId="58" xfId="0" applyFont="1" applyBorder="1">
      <alignment vertical="center"/>
    </xf>
    <xf numFmtId="0" fontId="34" fillId="0" borderId="57" xfId="0" applyFont="1" applyBorder="1" applyAlignment="1">
      <alignment vertical="center" wrapText="1"/>
    </xf>
    <xf numFmtId="0" fontId="34" fillId="0" borderId="19" xfId="0" applyFont="1" applyBorder="1" applyAlignment="1">
      <alignment vertical="center" wrapText="1"/>
    </xf>
    <xf numFmtId="176" fontId="28" fillId="0" borderId="51" xfId="0" applyNumberFormat="1" applyFont="1" applyBorder="1" applyAlignment="1">
      <alignment horizontal="center" vertical="center"/>
    </xf>
    <xf numFmtId="0" fontId="28" fillId="0" borderId="59" xfId="0" applyFont="1" applyBorder="1">
      <alignment vertical="center"/>
    </xf>
    <xf numFmtId="0" fontId="29" fillId="0" borderId="0" xfId="0" applyFont="1">
      <alignment vertical="center"/>
    </xf>
    <xf numFmtId="0" fontId="28" fillId="0" borderId="52" xfId="0" applyFont="1" applyBorder="1" applyAlignment="1">
      <alignment horizontal="center" vertical="center"/>
    </xf>
    <xf numFmtId="0" fontId="28" fillId="0" borderId="60" xfId="0" applyFont="1" applyBorder="1">
      <alignment vertical="center"/>
    </xf>
    <xf numFmtId="0" fontId="28" fillId="0" borderId="50" xfId="0" applyFont="1" applyBorder="1" applyAlignment="1">
      <alignment horizontal="center" vertical="center"/>
    </xf>
    <xf numFmtId="0" fontId="34" fillId="0" borderId="0" xfId="0" applyFont="1" applyAlignment="1">
      <alignment vertical="center" wrapText="1"/>
    </xf>
    <xf numFmtId="0" fontId="28" fillId="0" borderId="51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34" fillId="0" borderId="17" xfId="0" applyFont="1" applyBorder="1">
      <alignment vertical="center"/>
    </xf>
    <xf numFmtId="0" fontId="37" fillId="0" borderId="18" xfId="0" applyFont="1" applyBorder="1" applyAlignment="1">
      <alignment vertical="center" wrapText="1"/>
    </xf>
    <xf numFmtId="0" fontId="28" fillId="0" borderId="61" xfId="0" applyFont="1" applyBorder="1" applyAlignment="1">
      <alignment horizontal="center" vertical="center"/>
    </xf>
    <xf numFmtId="0" fontId="28" fillId="6" borderId="59" xfId="0" applyFont="1" applyFill="1" applyBorder="1" applyAlignment="1">
      <alignment horizontal="center" vertical="center" wrapText="1"/>
    </xf>
    <xf numFmtId="0" fontId="28" fillId="0" borderId="62" xfId="0" applyFont="1" applyBorder="1" applyAlignment="1">
      <alignment horizontal="center" vertical="center"/>
    </xf>
    <xf numFmtId="0" fontId="28" fillId="0" borderId="17" xfId="0" applyFont="1" applyBorder="1" applyAlignment="1">
      <alignment vertical="center" wrapText="1"/>
    </xf>
    <xf numFmtId="0" fontId="34" fillId="0" borderId="57" xfId="0" applyFont="1" applyBorder="1" applyAlignment="1">
      <alignment horizontal="left" vertical="center" wrapText="1"/>
    </xf>
    <xf numFmtId="0" fontId="34" fillId="0" borderId="63" xfId="0" applyFont="1" applyBorder="1" applyAlignment="1">
      <alignment vertical="center" wrapText="1"/>
    </xf>
    <xf numFmtId="0" fontId="37" fillId="0" borderId="60" xfId="0" applyFont="1" applyBorder="1">
      <alignment vertical="center"/>
    </xf>
    <xf numFmtId="0" fontId="34" fillId="0" borderId="64" xfId="0" applyFont="1" applyBorder="1" applyAlignment="1">
      <alignment vertical="center" wrapText="1"/>
    </xf>
    <xf numFmtId="0" fontId="37" fillId="0" borderId="58" xfId="0" applyFont="1" applyBorder="1">
      <alignment vertical="center"/>
    </xf>
    <xf numFmtId="0" fontId="28" fillId="0" borderId="64" xfId="0" applyFont="1" applyBorder="1" applyAlignment="1">
      <alignment vertical="center" wrapText="1"/>
    </xf>
    <xf numFmtId="0" fontId="28" fillId="4" borderId="66" xfId="0" applyFont="1" applyFill="1" applyBorder="1" applyAlignment="1">
      <alignment horizontal="center" vertical="center" wrapText="1"/>
    </xf>
    <xf numFmtId="0" fontId="28" fillId="6" borderId="58" xfId="0" applyFont="1" applyFill="1" applyBorder="1" applyAlignment="1">
      <alignment horizontal="center" vertical="center" wrapText="1"/>
    </xf>
    <xf numFmtId="0" fontId="28" fillId="4" borderId="58" xfId="0" applyFont="1" applyFill="1" applyBorder="1" applyAlignment="1">
      <alignment horizontal="center" vertical="center" wrapText="1"/>
    </xf>
    <xf numFmtId="0" fontId="28" fillId="6" borderId="59" xfId="0" applyFont="1" applyFill="1" applyBorder="1" applyAlignment="1">
      <alignment horizontal="center" vertical="center"/>
    </xf>
    <xf numFmtId="0" fontId="33" fillId="6" borderId="66" xfId="0" applyFont="1" applyFill="1" applyBorder="1" applyAlignment="1">
      <alignment horizontal="center" vertical="center" wrapText="1"/>
    </xf>
    <xf numFmtId="0" fontId="28" fillId="4" borderId="59" xfId="0" applyFont="1" applyFill="1" applyBorder="1" applyAlignment="1">
      <alignment horizontal="center" vertical="center" wrapText="1"/>
    </xf>
    <xf numFmtId="0" fontId="35" fillId="4" borderId="67" xfId="0" applyFont="1" applyFill="1" applyBorder="1" applyAlignment="1">
      <alignment horizontal="center" vertical="center" wrapText="1"/>
    </xf>
    <xf numFmtId="0" fontId="35" fillId="4" borderId="68" xfId="0" applyFont="1" applyFill="1" applyBorder="1" applyAlignment="1">
      <alignment horizontal="center" vertical="center" wrapText="1"/>
    </xf>
    <xf numFmtId="0" fontId="34" fillId="4" borderId="68" xfId="0" applyFont="1" applyFill="1" applyBorder="1" applyAlignment="1">
      <alignment horizontal="center" vertical="center" wrapText="1"/>
    </xf>
    <xf numFmtId="0" fontId="34" fillId="4" borderId="68" xfId="0" applyFont="1" applyFill="1" applyBorder="1" applyAlignment="1">
      <alignment horizontal="center" vertical="center"/>
    </xf>
    <xf numFmtId="0" fontId="34" fillId="4" borderId="69" xfId="0" applyFont="1" applyFill="1" applyBorder="1" applyAlignment="1">
      <alignment horizontal="center" vertical="center" wrapText="1"/>
    </xf>
    <xf numFmtId="0" fontId="32" fillId="0" borderId="48" xfId="0" applyFont="1" applyBorder="1" applyAlignment="1">
      <alignment vertical="center" wrapText="1"/>
    </xf>
    <xf numFmtId="0" fontId="32" fillId="0" borderId="45" xfId="0" applyFont="1" applyBorder="1" applyAlignment="1">
      <alignment vertical="center" wrapText="1"/>
    </xf>
    <xf numFmtId="0" fontId="32" fillId="0" borderId="49" xfId="0" applyFont="1" applyBorder="1" applyAlignment="1">
      <alignment vertical="center" wrapText="1"/>
    </xf>
    <xf numFmtId="0" fontId="5" fillId="2" borderId="71" xfId="0" applyFont="1" applyFill="1" applyBorder="1" applyAlignment="1">
      <alignment vertical="center" wrapText="1"/>
    </xf>
    <xf numFmtId="5" fontId="4" fillId="0" borderId="71" xfId="0" applyNumberFormat="1" applyFont="1" applyBorder="1" applyAlignment="1">
      <alignment vertical="center" wrapText="1"/>
    </xf>
    <xf numFmtId="5" fontId="4" fillId="0" borderId="72" xfId="0" applyNumberFormat="1" applyFont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5" fontId="4" fillId="0" borderId="6" xfId="0" applyNumberFormat="1" applyFont="1" applyBorder="1" applyAlignment="1">
      <alignment vertical="center" wrapText="1"/>
    </xf>
    <xf numFmtId="5" fontId="4" fillId="0" borderId="73" xfId="0" applyNumberFormat="1" applyFont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5" fontId="4" fillId="0" borderId="75" xfId="0" applyNumberFormat="1" applyFont="1" applyBorder="1" applyAlignment="1">
      <alignment vertical="center" wrapText="1"/>
    </xf>
    <xf numFmtId="0" fontId="4" fillId="2" borderId="75" xfId="0" applyFont="1" applyFill="1" applyBorder="1" applyAlignment="1">
      <alignment vertical="center" wrapText="1"/>
    </xf>
    <xf numFmtId="5" fontId="4" fillId="0" borderId="76" xfId="0" applyNumberFormat="1" applyFont="1" applyBorder="1" applyAlignment="1">
      <alignment vertical="center" wrapText="1"/>
    </xf>
    <xf numFmtId="0" fontId="31" fillId="0" borderId="45" xfId="0" applyFont="1" applyBorder="1" applyAlignment="1">
      <alignment vertical="center" wrapText="1"/>
    </xf>
    <xf numFmtId="0" fontId="5" fillId="2" borderId="70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74" xfId="0" applyFont="1" applyFill="1" applyBorder="1" applyAlignment="1">
      <alignment vertical="center" wrapText="1"/>
    </xf>
    <xf numFmtId="0" fontId="34" fillId="0" borderId="20" xfId="0" applyFont="1" applyBorder="1" applyAlignment="1">
      <alignment vertical="center" wrapText="1"/>
    </xf>
    <xf numFmtId="0" fontId="34" fillId="0" borderId="55" xfId="0" applyFont="1" applyBorder="1" applyAlignment="1">
      <alignment vertical="center" wrapText="1"/>
    </xf>
    <xf numFmtId="0" fontId="34" fillId="0" borderId="55" xfId="0" applyFont="1" applyBorder="1" applyAlignment="1">
      <alignment horizontal="left" vertical="center" wrapText="1"/>
    </xf>
    <xf numFmtId="0" fontId="28" fillId="0" borderId="60" xfId="0" applyFont="1" applyBorder="1" applyAlignment="1">
      <alignment vertical="center"/>
    </xf>
    <xf numFmtId="0" fontId="28" fillId="0" borderId="58" xfId="0" applyFont="1" applyBorder="1" applyAlignment="1">
      <alignment vertical="center"/>
    </xf>
    <xf numFmtId="0" fontId="28" fillId="0" borderId="57" xfId="0" applyFont="1" applyBorder="1" applyAlignment="1">
      <alignment vertical="center" wrapText="1"/>
    </xf>
    <xf numFmtId="0" fontId="28" fillId="0" borderId="65" xfId="0" applyFont="1" applyBorder="1">
      <alignment vertical="center"/>
    </xf>
    <xf numFmtId="0" fontId="28" fillId="0" borderId="17" xfId="0" applyFont="1" applyBorder="1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38" xfId="0" applyFill="1" applyBorder="1" applyAlignment="1">
      <alignment horizontal="left" vertical="top"/>
    </xf>
    <xf numFmtId="5" fontId="21" fillId="0" borderId="28" xfId="0" applyNumberFormat="1" applyFont="1" applyBorder="1" applyAlignment="1">
      <alignment horizontal="center" vertical="center"/>
    </xf>
    <xf numFmtId="5" fontId="21" fillId="0" borderId="29" xfId="0" applyNumberFormat="1" applyFont="1" applyBorder="1" applyAlignment="1">
      <alignment horizontal="center" vertical="center"/>
    </xf>
    <xf numFmtId="5" fontId="21" fillId="0" borderId="30" xfId="0" applyNumberFormat="1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5" fontId="21" fillId="0" borderId="31" xfId="0" applyNumberFormat="1" applyFont="1" applyBorder="1" applyAlignment="1">
      <alignment horizontal="left" vertical="center" wrapText="1"/>
    </xf>
    <xf numFmtId="0" fontId="21" fillId="0" borderId="33" xfId="0" applyFont="1" applyBorder="1" applyAlignment="1">
      <alignment horizontal="left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8" fillId="0" borderId="0" xfId="0" applyFont="1" applyAlignment="1">
      <alignment horizontal="left" vertical="center" wrapText="1"/>
    </xf>
    <xf numFmtId="0" fontId="38" fillId="0" borderId="0" xfId="0" applyFont="1" applyAlignment="1">
      <alignment horizontal="left" vertical="center"/>
    </xf>
    <xf numFmtId="0" fontId="0" fillId="2" borderId="1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5" fontId="22" fillId="0" borderId="39" xfId="0" applyNumberFormat="1" applyFont="1" applyBorder="1" applyAlignment="1">
      <alignment horizontal="center" vertical="center"/>
    </xf>
    <xf numFmtId="5" fontId="22" fillId="0" borderId="32" xfId="0" applyNumberFormat="1" applyFont="1" applyBorder="1" applyAlignment="1">
      <alignment horizontal="center" vertical="center"/>
    </xf>
    <xf numFmtId="5" fontId="22" fillId="0" borderId="33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5" fontId="20" fillId="0" borderId="22" xfId="0" applyNumberFormat="1" applyFont="1" applyBorder="1" applyAlignment="1">
      <alignment horizontal="center" vertical="center" wrapText="1"/>
    </xf>
    <xf numFmtId="5" fontId="20" fillId="0" borderId="23" xfId="0" applyNumberFormat="1" applyFont="1" applyBorder="1" applyAlignment="1">
      <alignment horizontal="center" vertical="center" wrapText="1"/>
    </xf>
    <xf numFmtId="5" fontId="20" fillId="0" borderId="26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tact@envix.c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zoomScale="115" zoomScaleNormal="115" workbookViewId="0">
      <selection activeCell="D17" sqref="D17"/>
    </sheetView>
  </sheetViews>
  <sheetFormatPr defaultRowHeight="13.5" x14ac:dyDescent="0.15"/>
  <cols>
    <col min="2" max="2" width="17.5" customWidth="1"/>
    <col min="6" max="6" width="12.125" customWidth="1"/>
    <col min="7" max="8" width="7.875" customWidth="1"/>
  </cols>
  <sheetData>
    <row r="1" spans="1:8" ht="18.75" x14ac:dyDescent="0.15">
      <c r="A1" s="18" t="s">
        <v>101</v>
      </c>
    </row>
    <row r="2" spans="1:8" ht="18.75" x14ac:dyDescent="0.15">
      <c r="A2" s="18"/>
      <c r="E2" s="119" t="s">
        <v>104</v>
      </c>
      <c r="F2" s="120"/>
      <c r="G2" s="120"/>
      <c r="H2" s="120"/>
    </row>
    <row r="3" spans="1:8" ht="18.75" x14ac:dyDescent="0.15">
      <c r="A3" s="18"/>
      <c r="E3" s="120"/>
      <c r="F3" s="120"/>
      <c r="G3" s="120"/>
      <c r="H3" s="120"/>
    </row>
    <row r="4" spans="1:8" ht="53.25" customHeight="1" x14ac:dyDescent="0.15">
      <c r="A4" s="18"/>
      <c r="E4" s="120"/>
      <c r="F4" s="120"/>
      <c r="G4" s="120"/>
      <c r="H4" s="120"/>
    </row>
    <row r="5" spans="1:8" x14ac:dyDescent="0.15">
      <c r="B5" t="s">
        <v>103</v>
      </c>
    </row>
    <row r="6" spans="1:8" ht="14.25" thickBot="1" x14ac:dyDescent="0.2">
      <c r="B6" s="1" t="s">
        <v>102</v>
      </c>
    </row>
    <row r="7" spans="1:8" ht="14.25" thickBot="1" x14ac:dyDescent="0.2">
      <c r="A7" s="153" t="s">
        <v>0</v>
      </c>
      <c r="B7" s="142"/>
      <c r="C7" s="126" t="s">
        <v>1</v>
      </c>
      <c r="D7" s="141"/>
      <c r="E7" s="141"/>
      <c r="F7" s="141"/>
      <c r="G7" s="141"/>
      <c r="H7" s="142"/>
    </row>
    <row r="8" spans="1:8" x14ac:dyDescent="0.15">
      <c r="A8" s="170" t="s">
        <v>18</v>
      </c>
      <c r="B8" s="171"/>
      <c r="C8" s="150" t="s">
        <v>45</v>
      </c>
      <c r="D8" s="151"/>
      <c r="E8" s="151"/>
      <c r="F8" s="151"/>
      <c r="G8" s="151"/>
      <c r="H8" s="152"/>
    </row>
    <row r="9" spans="1:8" x14ac:dyDescent="0.15">
      <c r="A9" s="165" t="s">
        <v>3</v>
      </c>
      <c r="B9" s="166"/>
      <c r="C9" s="147"/>
      <c r="D9" s="148"/>
      <c r="E9" s="148"/>
      <c r="F9" s="148"/>
      <c r="G9" s="148"/>
      <c r="H9" s="149"/>
    </row>
    <row r="10" spans="1:8" x14ac:dyDescent="0.15">
      <c r="A10" s="165" t="s">
        <v>4</v>
      </c>
      <c r="B10" s="166"/>
      <c r="C10" s="147"/>
      <c r="D10" s="148"/>
      <c r="E10" s="148"/>
      <c r="F10" s="148"/>
      <c r="G10" s="148"/>
      <c r="H10" s="149"/>
    </row>
    <row r="11" spans="1:8" x14ac:dyDescent="0.15">
      <c r="A11" s="154" t="s">
        <v>2</v>
      </c>
      <c r="B11" s="155"/>
      <c r="C11" s="167"/>
      <c r="D11" s="168"/>
      <c r="E11" s="168"/>
      <c r="F11" s="168"/>
      <c r="G11" s="168"/>
      <c r="H11" s="169"/>
    </row>
    <row r="12" spans="1:8" x14ac:dyDescent="0.15">
      <c r="A12" s="165" t="s">
        <v>5</v>
      </c>
      <c r="B12" s="166"/>
      <c r="C12" s="147"/>
      <c r="D12" s="148"/>
      <c r="E12" s="148"/>
      <c r="F12" s="148"/>
      <c r="G12" s="148"/>
      <c r="H12" s="149"/>
    </row>
    <row r="13" spans="1:8" x14ac:dyDescent="0.15">
      <c r="A13" s="165" t="s">
        <v>17</v>
      </c>
      <c r="B13" s="166"/>
      <c r="C13" s="147"/>
      <c r="D13" s="148"/>
      <c r="E13" s="148"/>
      <c r="F13" s="148"/>
      <c r="G13" s="148"/>
      <c r="H13" s="149"/>
    </row>
    <row r="14" spans="1:8" ht="41.25" customHeight="1" thickBot="1" x14ac:dyDescent="0.2">
      <c r="A14" s="143" t="s">
        <v>15</v>
      </c>
      <c r="B14" s="144"/>
      <c r="C14" s="129" t="s">
        <v>81</v>
      </c>
      <c r="D14" s="130"/>
      <c r="E14" s="130"/>
      <c r="F14" s="130"/>
      <c r="G14" s="130"/>
      <c r="H14" s="131"/>
    </row>
    <row r="16" spans="1:8" s="19" customFormat="1" ht="18.75" x14ac:dyDescent="0.15">
      <c r="A16" s="18" t="s">
        <v>6</v>
      </c>
      <c r="F16" s="145"/>
      <c r="G16" s="146"/>
      <c r="H16" s="146"/>
    </row>
    <row r="17" spans="1:8" ht="14.25" thickBot="1" x14ac:dyDescent="0.2">
      <c r="A17" s="20" t="s">
        <v>16</v>
      </c>
      <c r="B17" s="22" t="s">
        <v>19</v>
      </c>
    </row>
    <row r="18" spans="1:8" ht="27.75" thickBot="1" x14ac:dyDescent="0.2">
      <c r="A18" s="15" t="s">
        <v>9</v>
      </c>
      <c r="B18" s="126" t="s">
        <v>6</v>
      </c>
      <c r="C18" s="141"/>
      <c r="D18" s="141"/>
      <c r="E18" s="141"/>
      <c r="F18" s="141"/>
      <c r="G18" s="141"/>
      <c r="H18" s="142"/>
    </row>
    <row r="19" spans="1:8" x14ac:dyDescent="0.15">
      <c r="A19" s="13"/>
      <c r="B19" s="132" t="s">
        <v>7</v>
      </c>
      <c r="C19" s="133"/>
      <c r="D19" s="133"/>
      <c r="E19" s="133"/>
      <c r="F19" s="133"/>
      <c r="G19" s="133"/>
      <c r="H19" s="134"/>
    </row>
    <row r="20" spans="1:8" x14ac:dyDescent="0.15">
      <c r="A20" s="14"/>
      <c r="B20" s="135" t="s">
        <v>8</v>
      </c>
      <c r="C20" s="136"/>
      <c r="D20" s="136"/>
      <c r="E20" s="136"/>
      <c r="F20" s="136"/>
      <c r="G20" s="136"/>
      <c r="H20" s="137"/>
    </row>
    <row r="21" spans="1:8" x14ac:dyDescent="0.15">
      <c r="A21" s="121"/>
      <c r="B21" s="138" t="s">
        <v>10</v>
      </c>
      <c r="C21" s="139"/>
      <c r="D21" s="139"/>
      <c r="E21" s="139"/>
      <c r="F21" s="139"/>
      <c r="G21" s="139"/>
      <c r="H21" s="140"/>
    </row>
    <row r="22" spans="1:8" ht="14.25" thickBot="1" x14ac:dyDescent="0.2">
      <c r="A22" s="121"/>
      <c r="B22" s="16"/>
      <c r="C22" s="21" t="s">
        <v>20</v>
      </c>
      <c r="D22" s="16"/>
      <c r="E22" s="16"/>
      <c r="F22" s="16"/>
      <c r="G22" s="16"/>
      <c r="H22" s="17"/>
    </row>
    <row r="23" spans="1:8" ht="14.25" thickBot="1" x14ac:dyDescent="0.2">
      <c r="A23" s="121"/>
      <c r="B23" s="5"/>
      <c r="C23" s="159" t="s">
        <v>11</v>
      </c>
      <c r="D23" s="160"/>
      <c r="E23" s="160" t="s">
        <v>12</v>
      </c>
      <c r="F23" s="161"/>
      <c r="G23" s="3"/>
      <c r="H23" s="7"/>
    </row>
    <row r="24" spans="1:8" x14ac:dyDescent="0.15">
      <c r="A24" s="121"/>
      <c r="B24" s="93" t="s">
        <v>83</v>
      </c>
      <c r="C24" s="107"/>
      <c r="D24" s="97">
        <v>20000</v>
      </c>
      <c r="E24" s="96"/>
      <c r="F24" s="98">
        <v>35000</v>
      </c>
      <c r="G24" s="3"/>
      <c r="H24" s="7"/>
    </row>
    <row r="25" spans="1:8" x14ac:dyDescent="0.15">
      <c r="A25" s="121"/>
      <c r="B25" s="106" t="s">
        <v>84</v>
      </c>
      <c r="C25" s="108"/>
      <c r="D25" s="100">
        <v>80000</v>
      </c>
      <c r="E25" s="99"/>
      <c r="F25" s="101">
        <v>140000</v>
      </c>
      <c r="G25" s="3"/>
      <c r="H25" s="7"/>
    </row>
    <row r="26" spans="1:8" x14ac:dyDescent="0.15">
      <c r="A26" s="121"/>
      <c r="B26" s="94" t="s">
        <v>85</v>
      </c>
      <c r="C26" s="109"/>
      <c r="D26" s="100">
        <v>80000</v>
      </c>
      <c r="E26" s="102"/>
      <c r="F26" s="101">
        <v>140000</v>
      </c>
      <c r="G26" s="3"/>
      <c r="H26" s="7"/>
    </row>
    <row r="27" spans="1:8" x14ac:dyDescent="0.15">
      <c r="A27" s="121"/>
      <c r="B27" s="94" t="s">
        <v>86</v>
      </c>
      <c r="C27" s="109"/>
      <c r="D27" s="100">
        <v>20000</v>
      </c>
      <c r="E27" s="99"/>
      <c r="F27" s="101">
        <v>35000</v>
      </c>
      <c r="G27" s="3"/>
      <c r="H27" s="7"/>
    </row>
    <row r="28" spans="1:8" x14ac:dyDescent="0.15">
      <c r="A28" s="121"/>
      <c r="B28" s="94" t="s">
        <v>38</v>
      </c>
      <c r="C28" s="109"/>
      <c r="D28" s="100">
        <v>80000</v>
      </c>
      <c r="E28" s="102"/>
      <c r="F28" s="101">
        <v>140000</v>
      </c>
      <c r="G28" s="3"/>
      <c r="H28" s="7"/>
    </row>
    <row r="29" spans="1:8" ht="26.25" thickBot="1" x14ac:dyDescent="0.2">
      <c r="A29" s="121"/>
      <c r="B29" s="95" t="s">
        <v>87</v>
      </c>
      <c r="C29" s="110"/>
      <c r="D29" s="103">
        <v>80000</v>
      </c>
      <c r="E29" s="104"/>
      <c r="F29" s="105">
        <v>140000</v>
      </c>
      <c r="G29" s="3"/>
      <c r="H29" s="7"/>
    </row>
    <row r="30" spans="1:8" ht="14.25" thickBot="1" x14ac:dyDescent="0.2">
      <c r="A30" s="121"/>
      <c r="B30" s="6" t="s">
        <v>21</v>
      </c>
      <c r="C30" s="162">
        <f>IF(C24="○", D24, 0)+IF(C25="○", D25, 0)+IF(C26="○", D26, 0)+IF(C28="○", D28, 0)+IF(C29="○", D29, 0)+IF(C27="○",D27, 0)</f>
        <v>0</v>
      </c>
      <c r="D30" s="163"/>
      <c r="E30" s="163">
        <f>IF(E24="○", F24, 0)+IF(E25="○", F25, 0)+IF(E26="○", F26, 0)+IF(E28="○", F28, 0)+IF(E29="○", F29, 0)+IF(E27="○",F27, 0)</f>
        <v>0</v>
      </c>
      <c r="F30" s="164"/>
      <c r="G30" s="3"/>
      <c r="H30" s="7"/>
    </row>
    <row r="31" spans="1:8" ht="15" thickBot="1" x14ac:dyDescent="0.2">
      <c r="A31" s="121"/>
      <c r="B31" s="4" t="s">
        <v>22</v>
      </c>
      <c r="C31" s="122">
        <f>C30+E30</f>
        <v>0</v>
      </c>
      <c r="D31" s="123"/>
      <c r="E31" s="123"/>
      <c r="F31" s="124"/>
      <c r="G31" s="3"/>
      <c r="H31" s="7"/>
    </row>
    <row r="32" spans="1:8" ht="40.9" customHeight="1" thickBot="1" x14ac:dyDescent="0.2">
      <c r="A32" s="28"/>
      <c r="B32" s="125" t="s">
        <v>82</v>
      </c>
      <c r="C32" s="125"/>
      <c r="D32" s="125"/>
      <c r="E32" s="125"/>
      <c r="F32" s="126"/>
      <c r="G32" s="127" t="str">
        <f>テーマ毎購入!D4</f>
        <v>10テーマ以上選択してください。</v>
      </c>
      <c r="H32" s="128"/>
    </row>
    <row r="33" spans="1:8" ht="51" customHeight="1" thickBot="1" x14ac:dyDescent="0.2">
      <c r="A33" s="23" t="s">
        <v>23</v>
      </c>
      <c r="B33" s="156">
        <f>IF(A19="○",330000, 0)+IF(A20="○", 180000, 0)+C31+IF(G32="10テーマ以上選択してください。",0,G32)</f>
        <v>0</v>
      </c>
      <c r="C33" s="157"/>
      <c r="D33" s="157"/>
      <c r="E33" s="157"/>
      <c r="F33" s="157"/>
      <c r="G33" s="157"/>
      <c r="H33" s="158"/>
    </row>
  </sheetData>
  <mergeCells count="31">
    <mergeCell ref="A9:B9"/>
    <mergeCell ref="A10:B10"/>
    <mergeCell ref="A12:B12"/>
    <mergeCell ref="A13:B13"/>
    <mergeCell ref="C7:H7"/>
    <mergeCell ref="C11:H11"/>
    <mergeCell ref="C9:H9"/>
    <mergeCell ref="C10:H10"/>
    <mergeCell ref="C12:H12"/>
    <mergeCell ref="A8:B8"/>
    <mergeCell ref="B33:H33"/>
    <mergeCell ref="C23:D23"/>
    <mergeCell ref="E23:F23"/>
    <mergeCell ref="C30:D30"/>
    <mergeCell ref="E30:F30"/>
    <mergeCell ref="E2:H4"/>
    <mergeCell ref="A21:A31"/>
    <mergeCell ref="C31:F31"/>
    <mergeCell ref="B32:F32"/>
    <mergeCell ref="G32:H32"/>
    <mergeCell ref="C14:H14"/>
    <mergeCell ref="B19:H19"/>
    <mergeCell ref="B20:H20"/>
    <mergeCell ref="B21:H21"/>
    <mergeCell ref="B18:H18"/>
    <mergeCell ref="A14:B14"/>
    <mergeCell ref="F16:H16"/>
    <mergeCell ref="C13:H13"/>
    <mergeCell ref="C8:H8"/>
    <mergeCell ref="A7:B7"/>
    <mergeCell ref="A11:B11"/>
  </mergeCells>
  <phoneticPr fontId="1"/>
  <dataValidations count="1">
    <dataValidation type="list" allowBlank="1" showInputMessage="1" showErrorMessage="1" sqref="E24:E29 C24:C29 A19:A20 A32">
      <formula1>$A$17</formula1>
    </dataValidation>
  </dataValidations>
  <hyperlinks>
    <hyperlink ref="B6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zoomScale="115" zoomScaleNormal="115" workbookViewId="0">
      <pane ySplit="5" topLeftCell="A6" activePane="bottomLeft" state="frozen"/>
      <selection pane="bottomLeft" activeCell="D82" sqref="D82"/>
    </sheetView>
  </sheetViews>
  <sheetFormatPr defaultRowHeight="13.5" x14ac:dyDescent="0.15"/>
  <cols>
    <col min="1" max="1" width="10.375" customWidth="1"/>
    <col min="2" max="2" width="7" customWidth="1"/>
    <col min="3" max="3" width="4.875" customWidth="1"/>
    <col min="4" max="4" width="56" style="2" customWidth="1"/>
    <col min="5" max="5" width="9" style="26" customWidth="1"/>
    <col min="6" max="6" width="9" hidden="1" customWidth="1"/>
    <col min="7" max="7" width="9" customWidth="1"/>
    <col min="14" max="14" width="46.5" customWidth="1"/>
    <col min="17" max="17" width="9" customWidth="1"/>
  </cols>
  <sheetData>
    <row r="1" spans="1:8" ht="42" customHeight="1" x14ac:dyDescent="0.15">
      <c r="A1" s="11" t="s">
        <v>100</v>
      </c>
    </row>
    <row r="2" spans="1:8" ht="15" thickBot="1" x14ac:dyDescent="0.2">
      <c r="A2" s="12" t="s">
        <v>43</v>
      </c>
    </row>
    <row r="3" spans="1:8" s="10" customFormat="1" ht="18.75" x14ac:dyDescent="0.15">
      <c r="A3" s="172" t="s">
        <v>14</v>
      </c>
      <c r="B3" s="173"/>
      <c r="C3" s="32"/>
      <c r="D3" s="24">
        <f>SUM(F8:F82)</f>
        <v>0</v>
      </c>
      <c r="E3" s="26"/>
      <c r="F3" t="s">
        <v>26</v>
      </c>
      <c r="G3"/>
      <c r="H3"/>
    </row>
    <row r="4" spans="1:8" s="10" customFormat="1" ht="19.5" thickBot="1" x14ac:dyDescent="0.2">
      <c r="A4" s="174" t="s">
        <v>13</v>
      </c>
      <c r="B4" s="175"/>
      <c r="C4" s="33"/>
      <c r="D4" s="25" t="str">
        <f>IF(D3&lt;10,"10テーマ以上選択してください。",IF(D3&lt;20,D3*7000,D3*6000))</f>
        <v>10テーマ以上選択してください。</v>
      </c>
      <c r="E4" s="26"/>
      <c r="F4"/>
      <c r="G4"/>
      <c r="H4"/>
    </row>
    <row r="5" spans="1:8" x14ac:dyDescent="0.15">
      <c r="D5"/>
    </row>
    <row r="6" spans="1:8" ht="18.75" thickBot="1" x14ac:dyDescent="0.2">
      <c r="A6" s="9" t="s">
        <v>49</v>
      </c>
      <c r="B6" s="8" t="s">
        <v>60</v>
      </c>
      <c r="D6"/>
    </row>
    <row r="7" spans="1:8" ht="15" thickBot="1" x14ac:dyDescent="0.2">
      <c r="B7" s="39" t="s">
        <v>39</v>
      </c>
      <c r="C7" s="38" t="s">
        <v>37</v>
      </c>
      <c r="D7" s="40" t="s">
        <v>24</v>
      </c>
      <c r="E7" s="27" t="s">
        <v>25</v>
      </c>
    </row>
    <row r="8" spans="1:8" x14ac:dyDescent="0.15">
      <c r="B8" s="46"/>
      <c r="C8" s="47">
        <v>1</v>
      </c>
      <c r="D8" s="118" t="s">
        <v>50</v>
      </c>
      <c r="E8" s="48">
        <v>14</v>
      </c>
      <c r="F8">
        <f t="shared" ref="F8:F9" si="0">IF(B8="○",1,0)</f>
        <v>0</v>
      </c>
    </row>
    <row r="9" spans="1:8" ht="14.25" thickBot="1" x14ac:dyDescent="0.2">
      <c r="B9" s="49"/>
      <c r="C9" s="50">
        <v>2</v>
      </c>
      <c r="D9" s="51" t="s">
        <v>51</v>
      </c>
      <c r="E9" s="52">
        <v>8</v>
      </c>
      <c r="F9">
        <f t="shared" si="0"/>
        <v>0</v>
      </c>
    </row>
    <row r="10" spans="1:8" ht="27" customHeight="1" x14ac:dyDescent="0.15">
      <c r="D10"/>
    </row>
    <row r="11" spans="1:8" ht="18.75" thickBot="1" x14ac:dyDescent="0.2">
      <c r="A11" s="8" t="s">
        <v>33</v>
      </c>
      <c r="B11" s="63" t="s">
        <v>61</v>
      </c>
      <c r="D11"/>
    </row>
    <row r="12" spans="1:8" ht="15" thickBot="1" x14ac:dyDescent="0.2">
      <c r="B12" s="39" t="s">
        <v>39</v>
      </c>
      <c r="C12" s="38" t="s">
        <v>37</v>
      </c>
      <c r="D12" s="40" t="s">
        <v>24</v>
      </c>
      <c r="E12" s="27" t="s">
        <v>25</v>
      </c>
    </row>
    <row r="13" spans="1:8" x14ac:dyDescent="0.15">
      <c r="B13" s="82"/>
      <c r="C13" s="53">
        <v>1</v>
      </c>
      <c r="D13" s="54" t="s">
        <v>52</v>
      </c>
      <c r="E13" s="55">
        <v>10</v>
      </c>
      <c r="F13">
        <f t="shared" ref="F13:F28" si="1">IF(B13="○",1,0)</f>
        <v>0</v>
      </c>
    </row>
    <row r="14" spans="1:8" x14ac:dyDescent="0.15">
      <c r="B14" s="84"/>
      <c r="C14" s="56">
        <v>2</v>
      </c>
      <c r="D14" s="57" t="s">
        <v>53</v>
      </c>
      <c r="E14" s="58">
        <v>6</v>
      </c>
      <c r="F14">
        <f t="shared" si="1"/>
        <v>0</v>
      </c>
    </row>
    <row r="15" spans="1:8" x14ac:dyDescent="0.15">
      <c r="B15" s="84"/>
      <c r="C15" s="56">
        <v>3</v>
      </c>
      <c r="D15" s="59" t="s">
        <v>30</v>
      </c>
      <c r="E15" s="58">
        <v>7</v>
      </c>
      <c r="F15">
        <f t="shared" si="1"/>
        <v>0</v>
      </c>
    </row>
    <row r="16" spans="1:8" x14ac:dyDescent="0.15">
      <c r="B16" s="84"/>
      <c r="C16" s="56">
        <v>4</v>
      </c>
      <c r="D16" s="59" t="s">
        <v>31</v>
      </c>
      <c r="E16" s="58">
        <v>12</v>
      </c>
      <c r="F16">
        <f>IF(B16="○",1,0)</f>
        <v>0</v>
      </c>
    </row>
    <row r="17" spans="1:6" x14ac:dyDescent="0.15">
      <c r="B17" s="84"/>
      <c r="C17" s="56">
        <v>5</v>
      </c>
      <c r="D17" s="59" t="s">
        <v>32</v>
      </c>
      <c r="E17" s="58">
        <v>11</v>
      </c>
      <c r="F17">
        <f t="shared" si="1"/>
        <v>0</v>
      </c>
    </row>
    <row r="18" spans="1:6" x14ac:dyDescent="0.15">
      <c r="B18" s="84"/>
      <c r="C18" s="56">
        <v>6</v>
      </c>
      <c r="D18" s="59" t="s">
        <v>54</v>
      </c>
      <c r="E18" s="58">
        <v>11</v>
      </c>
      <c r="F18">
        <f t="shared" si="1"/>
        <v>0</v>
      </c>
    </row>
    <row r="19" spans="1:6" ht="24" x14ac:dyDescent="0.15">
      <c r="B19" s="84"/>
      <c r="C19" s="56">
        <v>7</v>
      </c>
      <c r="D19" s="59" t="s">
        <v>55</v>
      </c>
      <c r="E19" s="58">
        <v>14</v>
      </c>
      <c r="F19">
        <f t="shared" si="1"/>
        <v>0</v>
      </c>
    </row>
    <row r="20" spans="1:6" x14ac:dyDescent="0.15">
      <c r="B20" s="84"/>
      <c r="C20" s="56">
        <v>8</v>
      </c>
      <c r="D20" s="59" t="s">
        <v>56</v>
      </c>
      <c r="E20" s="58">
        <v>14</v>
      </c>
      <c r="F20">
        <f t="shared" si="1"/>
        <v>0</v>
      </c>
    </row>
    <row r="21" spans="1:6" x14ac:dyDescent="0.15">
      <c r="B21" s="84"/>
      <c r="C21" s="56">
        <v>9</v>
      </c>
      <c r="D21" s="59" t="s">
        <v>40</v>
      </c>
      <c r="E21" s="58">
        <v>9</v>
      </c>
      <c r="F21">
        <f t="shared" si="1"/>
        <v>0</v>
      </c>
    </row>
    <row r="22" spans="1:6" x14ac:dyDescent="0.15">
      <c r="B22" s="84"/>
      <c r="C22" s="56">
        <v>10</v>
      </c>
      <c r="D22" s="59" t="s">
        <v>57</v>
      </c>
      <c r="E22" s="58">
        <v>6</v>
      </c>
      <c r="F22">
        <f t="shared" si="1"/>
        <v>0</v>
      </c>
    </row>
    <row r="23" spans="1:6" ht="24" x14ac:dyDescent="0.15">
      <c r="B23" s="84"/>
      <c r="C23" s="56">
        <v>11</v>
      </c>
      <c r="D23" s="59" t="s">
        <v>88</v>
      </c>
      <c r="E23" s="58">
        <v>7</v>
      </c>
      <c r="F23">
        <f t="shared" si="1"/>
        <v>0</v>
      </c>
    </row>
    <row r="24" spans="1:6" x14ac:dyDescent="0.15">
      <c r="B24" s="84"/>
      <c r="C24" s="56">
        <v>12</v>
      </c>
      <c r="D24" s="59" t="s">
        <v>58</v>
      </c>
      <c r="E24" s="58">
        <v>12</v>
      </c>
      <c r="F24">
        <f t="shared" si="1"/>
        <v>0</v>
      </c>
    </row>
    <row r="25" spans="1:6" x14ac:dyDescent="0.15">
      <c r="B25" s="84"/>
      <c r="C25" s="56">
        <v>13</v>
      </c>
      <c r="D25" s="59" t="s">
        <v>27</v>
      </c>
      <c r="E25" s="58">
        <v>9</v>
      </c>
      <c r="F25">
        <f t="shared" si="1"/>
        <v>0</v>
      </c>
    </row>
    <row r="26" spans="1:6" x14ac:dyDescent="0.15">
      <c r="B26" s="84"/>
      <c r="C26" s="56">
        <v>14</v>
      </c>
      <c r="D26" s="59" t="s">
        <v>28</v>
      </c>
      <c r="E26" s="58">
        <v>8</v>
      </c>
      <c r="F26">
        <f t="shared" si="1"/>
        <v>0</v>
      </c>
    </row>
    <row r="27" spans="1:6" x14ac:dyDescent="0.15">
      <c r="B27" s="84"/>
      <c r="C27" s="56">
        <v>15</v>
      </c>
      <c r="D27" s="60" t="s">
        <v>29</v>
      </c>
      <c r="E27" s="58">
        <v>9</v>
      </c>
      <c r="F27">
        <f t="shared" ref="F27" si="2">IF(B27="○",1,0)</f>
        <v>0</v>
      </c>
    </row>
    <row r="28" spans="1:6" ht="14.25" thickBot="1" x14ac:dyDescent="0.2">
      <c r="B28" s="87"/>
      <c r="C28" s="61">
        <v>16</v>
      </c>
      <c r="D28" s="111" t="s">
        <v>59</v>
      </c>
      <c r="E28" s="62">
        <v>6</v>
      </c>
      <c r="F28">
        <f t="shared" si="1"/>
        <v>0</v>
      </c>
    </row>
    <row r="29" spans="1:6" x14ac:dyDescent="0.15">
      <c r="B29" s="35"/>
      <c r="C29" s="35"/>
      <c r="D29" s="41"/>
      <c r="E29"/>
    </row>
    <row r="30" spans="1:6" ht="18" thickBot="1" x14ac:dyDescent="0.2">
      <c r="A30" s="36" t="s">
        <v>46</v>
      </c>
      <c r="B30" s="29"/>
      <c r="C30" s="34"/>
      <c r="D30" s="45" t="s">
        <v>47</v>
      </c>
      <c r="E30"/>
    </row>
    <row r="31" spans="1:6" ht="15" thickBot="1" x14ac:dyDescent="0.2">
      <c r="B31" s="39" t="s">
        <v>39</v>
      </c>
      <c r="C31" s="38" t="s">
        <v>37</v>
      </c>
      <c r="D31" s="40" t="s">
        <v>24</v>
      </c>
      <c r="E31" s="27" t="s">
        <v>25</v>
      </c>
    </row>
    <row r="32" spans="1:6" ht="29.25" customHeight="1" x14ac:dyDescent="0.15">
      <c r="B32" s="82"/>
      <c r="C32" s="64">
        <v>1</v>
      </c>
      <c r="D32" s="75" t="s">
        <v>62</v>
      </c>
      <c r="E32" s="65">
        <v>6</v>
      </c>
      <c r="F32">
        <f t="shared" ref="F32:F42" si="3">IF(B32="○",1,0)</f>
        <v>0</v>
      </c>
    </row>
    <row r="33" spans="1:6" x14ac:dyDescent="0.15">
      <c r="B33" s="84"/>
      <c r="C33" s="66">
        <v>2</v>
      </c>
      <c r="D33" s="59" t="s">
        <v>63</v>
      </c>
      <c r="E33" s="58">
        <v>11</v>
      </c>
      <c r="F33">
        <f t="shared" si="3"/>
        <v>0</v>
      </c>
    </row>
    <row r="34" spans="1:6" x14ac:dyDescent="0.15">
      <c r="B34" s="84"/>
      <c r="C34" s="66">
        <v>3</v>
      </c>
      <c r="D34" s="59" t="s">
        <v>64</v>
      </c>
      <c r="E34" s="58">
        <v>16</v>
      </c>
      <c r="F34">
        <f t="shared" si="3"/>
        <v>0</v>
      </c>
    </row>
    <row r="35" spans="1:6" ht="24" x14ac:dyDescent="0.15">
      <c r="B35" s="84"/>
      <c r="C35" s="66">
        <v>4</v>
      </c>
      <c r="D35" s="59" t="s">
        <v>65</v>
      </c>
      <c r="E35" s="58">
        <v>18</v>
      </c>
      <c r="F35">
        <f t="shared" si="3"/>
        <v>0</v>
      </c>
    </row>
    <row r="36" spans="1:6" x14ac:dyDescent="0.15">
      <c r="B36" s="84"/>
      <c r="C36" s="66">
        <v>5</v>
      </c>
      <c r="D36" s="59" t="s">
        <v>66</v>
      </c>
      <c r="E36" s="58">
        <v>8</v>
      </c>
      <c r="F36">
        <f t="shared" si="3"/>
        <v>0</v>
      </c>
    </row>
    <row r="37" spans="1:6" x14ac:dyDescent="0.15">
      <c r="B37" s="84"/>
      <c r="C37" s="66">
        <v>6</v>
      </c>
      <c r="D37" s="59" t="s">
        <v>89</v>
      </c>
      <c r="E37" s="58">
        <v>13</v>
      </c>
      <c r="F37">
        <f t="shared" si="3"/>
        <v>0</v>
      </c>
    </row>
    <row r="38" spans="1:6" x14ac:dyDescent="0.15">
      <c r="B38" s="84"/>
      <c r="C38" s="66">
        <v>7</v>
      </c>
      <c r="D38" s="59" t="s">
        <v>67</v>
      </c>
      <c r="E38" s="58">
        <v>21</v>
      </c>
      <c r="F38">
        <f t="shared" si="3"/>
        <v>0</v>
      </c>
    </row>
    <row r="39" spans="1:6" x14ac:dyDescent="0.15">
      <c r="B39" s="84"/>
      <c r="C39" s="66">
        <v>8</v>
      </c>
      <c r="D39" s="59" t="s">
        <v>90</v>
      </c>
      <c r="E39" s="58">
        <v>12</v>
      </c>
      <c r="F39">
        <f t="shared" si="3"/>
        <v>0</v>
      </c>
    </row>
    <row r="40" spans="1:6" x14ac:dyDescent="0.15">
      <c r="B40" s="84"/>
      <c r="C40" s="66">
        <v>9</v>
      </c>
      <c r="D40" s="59" t="s">
        <v>68</v>
      </c>
      <c r="E40" s="58">
        <v>8</v>
      </c>
      <c r="F40">
        <f t="shared" si="3"/>
        <v>0</v>
      </c>
    </row>
    <row r="41" spans="1:6" x14ac:dyDescent="0.15">
      <c r="B41" s="84"/>
      <c r="C41" s="66">
        <v>10</v>
      </c>
      <c r="D41" s="67" t="s">
        <v>69</v>
      </c>
      <c r="E41" s="58">
        <v>15</v>
      </c>
      <c r="F41">
        <f t="shared" ref="F41" si="4">IF(B41="○",1,0)</f>
        <v>0</v>
      </c>
    </row>
    <row r="42" spans="1:6" x14ac:dyDescent="0.15">
      <c r="B42" s="84"/>
      <c r="C42" s="66">
        <v>11</v>
      </c>
      <c r="D42" s="59" t="s">
        <v>70</v>
      </c>
      <c r="E42" s="58">
        <v>6</v>
      </c>
      <c r="F42">
        <f t="shared" si="3"/>
        <v>0</v>
      </c>
    </row>
    <row r="43" spans="1:6" ht="14.25" thickBot="1" x14ac:dyDescent="0.2">
      <c r="B43" s="87"/>
      <c r="C43" s="68">
        <v>12</v>
      </c>
      <c r="D43" s="112" t="s">
        <v>71</v>
      </c>
      <c r="E43" s="62">
        <v>14</v>
      </c>
      <c r="F43">
        <f t="shared" ref="F43" si="5">IF(B43="○",1,0)</f>
        <v>0</v>
      </c>
    </row>
    <row r="44" spans="1:6" x14ac:dyDescent="0.15">
      <c r="B44" s="35"/>
      <c r="C44" s="35"/>
      <c r="D44" s="41"/>
      <c r="E44"/>
    </row>
    <row r="45" spans="1:6" ht="18" thickBot="1" x14ac:dyDescent="0.2">
      <c r="A45" s="36" t="s">
        <v>73</v>
      </c>
      <c r="B45" s="29"/>
      <c r="C45" s="34"/>
      <c r="D45" s="42"/>
      <c r="E45"/>
    </row>
    <row r="46" spans="1:6" ht="15" thickBot="1" x14ac:dyDescent="0.2">
      <c r="B46" s="39" t="s">
        <v>39</v>
      </c>
      <c r="C46" s="38"/>
      <c r="D46" s="40"/>
      <c r="E46" s="27" t="s">
        <v>25</v>
      </c>
    </row>
    <row r="47" spans="1:6" x14ac:dyDescent="0.15">
      <c r="B47" s="86"/>
      <c r="C47" s="69">
        <v>1</v>
      </c>
      <c r="D47" s="70" t="s">
        <v>34</v>
      </c>
      <c r="E47" s="71">
        <v>9</v>
      </c>
      <c r="F47">
        <f t="shared" ref="F47:F48" si="6">IF(B47="○",1,0)</f>
        <v>0</v>
      </c>
    </row>
    <row r="48" spans="1:6" ht="14.25" thickBot="1" x14ac:dyDescent="0.2">
      <c r="B48" s="73"/>
      <c r="C48" s="74">
        <v>2</v>
      </c>
      <c r="D48" s="113" t="s">
        <v>72</v>
      </c>
      <c r="E48" s="52">
        <v>13</v>
      </c>
      <c r="F48">
        <f t="shared" si="6"/>
        <v>0</v>
      </c>
    </row>
    <row r="49" spans="1:6" x14ac:dyDescent="0.15">
      <c r="A49" s="37"/>
      <c r="B49" s="35"/>
      <c r="C49" s="35"/>
      <c r="D49" s="43"/>
      <c r="E49"/>
    </row>
    <row r="50" spans="1:6" ht="18" thickBot="1" x14ac:dyDescent="0.2">
      <c r="A50" s="9" t="s">
        <v>38</v>
      </c>
      <c r="B50" s="30"/>
      <c r="C50" s="9" t="s">
        <v>44</v>
      </c>
      <c r="D50" s="43"/>
      <c r="E50"/>
    </row>
    <row r="51" spans="1:6" ht="15" thickBot="1" x14ac:dyDescent="0.2">
      <c r="B51" s="39" t="s">
        <v>39</v>
      </c>
      <c r="C51" s="38"/>
      <c r="D51" s="40" t="s">
        <v>24</v>
      </c>
      <c r="E51" s="27" t="s">
        <v>25</v>
      </c>
    </row>
    <row r="52" spans="1:6" x14ac:dyDescent="0.15">
      <c r="B52" s="88"/>
      <c r="C52" s="64">
        <v>1</v>
      </c>
      <c r="D52" s="75" t="s">
        <v>91</v>
      </c>
      <c r="E52" s="114">
        <v>11</v>
      </c>
      <c r="F52">
        <f t="shared" ref="F52:F63" si="7">IF(B52="○",1,0)</f>
        <v>0</v>
      </c>
    </row>
    <row r="53" spans="1:6" x14ac:dyDescent="0.15">
      <c r="B53" s="89"/>
      <c r="C53" s="66">
        <f>C52+1</f>
        <v>2</v>
      </c>
      <c r="D53" s="76" t="s">
        <v>92</v>
      </c>
      <c r="E53" s="115">
        <v>11</v>
      </c>
      <c r="F53">
        <f t="shared" si="7"/>
        <v>0</v>
      </c>
    </row>
    <row r="54" spans="1:6" x14ac:dyDescent="0.15">
      <c r="B54" s="90"/>
      <c r="C54" s="66">
        <f t="shared" ref="C54:C64" si="8">C53+1</f>
        <v>3</v>
      </c>
      <c r="D54" s="76" t="s">
        <v>93</v>
      </c>
      <c r="E54" s="115">
        <v>8</v>
      </c>
      <c r="F54">
        <f t="shared" si="7"/>
        <v>0</v>
      </c>
    </row>
    <row r="55" spans="1:6" x14ac:dyDescent="0.15">
      <c r="B55" s="90"/>
      <c r="C55" s="66">
        <f t="shared" si="8"/>
        <v>4</v>
      </c>
      <c r="D55" s="76" t="s">
        <v>42</v>
      </c>
      <c r="E55" s="115">
        <v>10</v>
      </c>
      <c r="F55">
        <f t="shared" si="7"/>
        <v>0</v>
      </c>
    </row>
    <row r="56" spans="1:6" x14ac:dyDescent="0.15">
      <c r="B56" s="90"/>
      <c r="C56" s="66">
        <f t="shared" si="8"/>
        <v>5</v>
      </c>
      <c r="D56" s="76" t="s">
        <v>48</v>
      </c>
      <c r="E56" s="115">
        <v>6</v>
      </c>
      <c r="F56">
        <f t="shared" si="7"/>
        <v>0</v>
      </c>
    </row>
    <row r="57" spans="1:6" x14ac:dyDescent="0.15">
      <c r="B57" s="90"/>
      <c r="C57" s="66">
        <f t="shared" si="8"/>
        <v>6</v>
      </c>
      <c r="D57" s="76" t="s">
        <v>74</v>
      </c>
      <c r="E57" s="115">
        <v>10</v>
      </c>
      <c r="F57">
        <f t="shared" si="7"/>
        <v>0</v>
      </c>
    </row>
    <row r="58" spans="1:6" x14ac:dyDescent="0.15">
      <c r="B58" s="90"/>
      <c r="C58" s="66">
        <f t="shared" si="8"/>
        <v>7</v>
      </c>
      <c r="D58" s="76" t="s">
        <v>94</v>
      </c>
      <c r="E58" s="115">
        <v>16</v>
      </c>
      <c r="F58">
        <f t="shared" si="7"/>
        <v>0</v>
      </c>
    </row>
    <row r="59" spans="1:6" ht="24" x14ac:dyDescent="0.15">
      <c r="B59" s="91"/>
      <c r="C59" s="66">
        <f t="shared" si="8"/>
        <v>8</v>
      </c>
      <c r="D59" s="76" t="s">
        <v>95</v>
      </c>
      <c r="E59" s="115">
        <v>11</v>
      </c>
      <c r="F59">
        <f t="shared" si="7"/>
        <v>0</v>
      </c>
    </row>
    <row r="60" spans="1:6" x14ac:dyDescent="0.15">
      <c r="B60" s="91"/>
      <c r="C60" s="66">
        <f t="shared" si="8"/>
        <v>9</v>
      </c>
      <c r="D60" s="76" t="s">
        <v>96</v>
      </c>
      <c r="E60" s="115">
        <v>11</v>
      </c>
      <c r="F60">
        <f t="shared" ref="F60" si="9">IF(B60="○",1,0)</f>
        <v>0</v>
      </c>
    </row>
    <row r="61" spans="1:6" x14ac:dyDescent="0.15">
      <c r="B61" s="89"/>
      <c r="C61" s="66">
        <f t="shared" si="8"/>
        <v>10</v>
      </c>
      <c r="D61" s="116" t="s">
        <v>75</v>
      </c>
      <c r="E61" s="115">
        <v>9</v>
      </c>
      <c r="F61">
        <f t="shared" si="7"/>
        <v>0</v>
      </c>
    </row>
    <row r="62" spans="1:6" x14ac:dyDescent="0.15">
      <c r="B62" s="89"/>
      <c r="C62" s="66">
        <f t="shared" si="8"/>
        <v>11</v>
      </c>
      <c r="D62" s="76" t="s">
        <v>41</v>
      </c>
      <c r="E62" s="115">
        <v>6</v>
      </c>
      <c r="F62">
        <f t="shared" ref="F62" si="10">IF(B62="○",1,0)</f>
        <v>0</v>
      </c>
    </row>
    <row r="63" spans="1:6" x14ac:dyDescent="0.15">
      <c r="B63" s="90"/>
      <c r="C63" s="66">
        <f t="shared" si="8"/>
        <v>12</v>
      </c>
      <c r="D63" s="76" t="s">
        <v>35</v>
      </c>
      <c r="E63" s="115">
        <v>6</v>
      </c>
      <c r="F63">
        <f t="shared" si="7"/>
        <v>0</v>
      </c>
    </row>
    <row r="64" spans="1:6" ht="14.25" thickBot="1" x14ac:dyDescent="0.2">
      <c r="A64" s="3"/>
      <c r="B64" s="92"/>
      <c r="C64" s="66">
        <f t="shared" si="8"/>
        <v>13</v>
      </c>
      <c r="D64" s="76" t="s">
        <v>36</v>
      </c>
      <c r="E64" s="115">
        <v>5</v>
      </c>
      <c r="F64">
        <f>IF(B64="○",1,0)</f>
        <v>0</v>
      </c>
    </row>
    <row r="65" spans="1:6" x14ac:dyDescent="0.15">
      <c r="A65" s="3"/>
      <c r="B65" s="35"/>
      <c r="C65" s="35"/>
      <c r="D65" s="44"/>
      <c r="E65"/>
    </row>
    <row r="66" spans="1:6" ht="18" thickBot="1" x14ac:dyDescent="0.2">
      <c r="A66" s="36" t="s">
        <v>76</v>
      </c>
      <c r="B66" s="31"/>
      <c r="C66" s="35"/>
      <c r="D66" s="44"/>
      <c r="E66" s="3"/>
    </row>
    <row r="67" spans="1:6" ht="15" thickBot="1" x14ac:dyDescent="0.2">
      <c r="B67" s="39" t="s">
        <v>39</v>
      </c>
      <c r="C67" s="38" t="s">
        <v>37</v>
      </c>
      <c r="D67" s="40" t="s">
        <v>24</v>
      </c>
      <c r="E67" s="27" t="s">
        <v>25</v>
      </c>
    </row>
    <row r="68" spans="1:6" x14ac:dyDescent="0.15">
      <c r="B68" s="82"/>
      <c r="C68" s="69">
        <v>1</v>
      </c>
      <c r="D68" s="77" t="s">
        <v>77</v>
      </c>
      <c r="E68" s="78">
        <v>5</v>
      </c>
      <c r="F68">
        <f t="shared" ref="F68:F75" si="11">IF(B68="○",1,0)</f>
        <v>0</v>
      </c>
    </row>
    <row r="69" spans="1:6" x14ac:dyDescent="0.15">
      <c r="B69" s="83"/>
      <c r="C69" s="72">
        <v>2</v>
      </c>
      <c r="D69" s="79" t="s">
        <v>105</v>
      </c>
      <c r="E69" s="80">
        <v>4</v>
      </c>
      <c r="F69">
        <f t="shared" si="11"/>
        <v>0</v>
      </c>
    </row>
    <row r="70" spans="1:6" x14ac:dyDescent="0.15">
      <c r="B70" s="84"/>
      <c r="C70" s="72">
        <v>3</v>
      </c>
      <c r="D70" s="79" t="s">
        <v>78</v>
      </c>
      <c r="E70" s="58">
        <v>11</v>
      </c>
      <c r="F70">
        <f t="shared" si="11"/>
        <v>0</v>
      </c>
    </row>
    <row r="71" spans="1:6" x14ac:dyDescent="0.15">
      <c r="B71" s="84"/>
      <c r="C71" s="72">
        <v>4</v>
      </c>
      <c r="D71" s="79" t="s">
        <v>79</v>
      </c>
      <c r="E71" s="58">
        <v>10</v>
      </c>
      <c r="F71">
        <f t="shared" si="11"/>
        <v>0</v>
      </c>
    </row>
    <row r="72" spans="1:6" x14ac:dyDescent="0.15">
      <c r="B72" s="83"/>
      <c r="C72" s="72">
        <v>5</v>
      </c>
      <c r="D72" s="81" t="s">
        <v>97</v>
      </c>
      <c r="E72" s="58">
        <v>5</v>
      </c>
      <c r="F72">
        <f t="shared" si="11"/>
        <v>0</v>
      </c>
    </row>
    <row r="73" spans="1:6" x14ac:dyDescent="0.15">
      <c r="B73" s="83"/>
      <c r="C73" s="72">
        <v>6</v>
      </c>
      <c r="D73" s="81" t="s">
        <v>80</v>
      </c>
      <c r="E73" s="58">
        <v>6</v>
      </c>
      <c r="F73">
        <f t="shared" si="11"/>
        <v>0</v>
      </c>
    </row>
    <row r="74" spans="1:6" x14ac:dyDescent="0.15">
      <c r="B74" s="83"/>
      <c r="C74" s="72">
        <v>7</v>
      </c>
      <c r="D74" s="81" t="s">
        <v>98</v>
      </c>
      <c r="E74" s="58">
        <v>9</v>
      </c>
      <c r="F74">
        <f t="shared" si="11"/>
        <v>0</v>
      </c>
    </row>
    <row r="75" spans="1:6" ht="14.25" thickBot="1" x14ac:dyDescent="0.2">
      <c r="B75" s="85"/>
      <c r="C75" s="74">
        <v>8</v>
      </c>
      <c r="D75" s="117" t="s">
        <v>99</v>
      </c>
      <c r="E75" s="62">
        <v>13</v>
      </c>
      <c r="F75">
        <f t="shared" si="11"/>
        <v>0</v>
      </c>
    </row>
  </sheetData>
  <mergeCells count="2">
    <mergeCell ref="A3:B3"/>
    <mergeCell ref="A4:B4"/>
  </mergeCells>
  <phoneticPr fontId="1"/>
  <dataValidations count="1">
    <dataValidation type="list" allowBlank="1" showInputMessage="1" showErrorMessage="1" sqref="B8:B75">
      <formula1>$F$3</formula1>
    </dataValidation>
  </dataValidations>
  <pageMargins left="0.7" right="0.7" top="0.75" bottom="0.75" header="0.3" footer="0.3"/>
  <pageSetup paperSize="9" orientation="portrait" cellComments="asDisplayed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申し込み書兼御購読金額お見積もり</vt:lpstr>
      <vt:lpstr>テーマ毎購入</vt:lpstr>
      <vt:lpstr>テーマ毎購入!_Toc498415316</vt:lpstr>
      <vt:lpstr>テーマ毎購入!_Toc498415318</vt:lpstr>
      <vt:lpstr>テーマ毎購入!Print_Area</vt:lpstr>
      <vt:lpstr>申し込み書兼御購読金額お見積もり!Print_Area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Gyotoku</dc:creator>
  <cp:lastModifiedBy>Gyotoku</cp:lastModifiedBy>
  <cp:lastPrinted>2019-06-13T03:19:14Z</cp:lastPrinted>
  <dcterms:created xsi:type="dcterms:W3CDTF">2017-12-15T05:33:29Z</dcterms:created>
  <dcterms:modified xsi:type="dcterms:W3CDTF">2021-12-15T07:14:52Z</dcterms:modified>
</cp:coreProperties>
</file>