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7\share\01基幹サービス\02トレンドレポート\トレンドレポート2019年前期号（22号）\"/>
    </mc:Choice>
  </mc:AlternateContent>
  <bookViews>
    <workbookView xWindow="0" yWindow="0" windowWidth="28770" windowHeight="12000" activeTab="1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テーマ毎購入!$A$7</definedName>
    <definedName name="_Toc498415317" localSheetId="1">テーマ毎購入!#REF!</definedName>
    <definedName name="_Toc498415318" localSheetId="1">テーマ毎購入!$A$47</definedName>
    <definedName name="_Toc498415319" localSheetId="1">テーマ毎購入!#REF!</definedName>
    <definedName name="_Toc498415320" localSheetId="1">テーマ毎購入!#REF!</definedName>
    <definedName name="_xlnm.Print_Area" localSheetId="1">テーマ毎購入!$A$3:$E$73</definedName>
    <definedName name="_xlnm.Print_Area" localSheetId="0">申し込み書兼御購読金額お見積もり!$A$1:$I$31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10" i="2"/>
  <c r="G22" i="2"/>
  <c r="G59" i="2" l="1"/>
  <c r="G45" i="2"/>
  <c r="G23" i="2"/>
  <c r="G73" i="2"/>
  <c r="G72" i="2"/>
  <c r="G71" i="2"/>
  <c r="G70" i="2"/>
  <c r="G69" i="2"/>
  <c r="G68" i="2"/>
  <c r="G67" i="2"/>
  <c r="G66" i="2"/>
  <c r="G65" i="2"/>
  <c r="G64" i="2"/>
  <c r="G63" i="2"/>
  <c r="G58" i="2"/>
  <c r="G57" i="2"/>
  <c r="G56" i="2"/>
  <c r="G55" i="2"/>
  <c r="G54" i="2"/>
  <c r="G53" i="2"/>
  <c r="G52" i="2"/>
  <c r="G51" i="2"/>
  <c r="G50" i="2"/>
  <c r="G49" i="2"/>
  <c r="G44" i="2"/>
  <c r="G43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D3" i="2" l="1"/>
  <c r="D4" i="2" s="1"/>
  <c r="G28" i="1" s="1"/>
  <c r="E26" i="1"/>
  <c r="C26" i="1"/>
  <c r="C27" i="1" l="1"/>
  <c r="B29" i="1" s="1"/>
</calcChain>
</file>

<file path=xl/comments1.xml><?xml version="1.0" encoding="utf-8"?>
<comments xmlns="http://schemas.openxmlformats.org/spreadsheetml/2006/main">
  <authors>
    <author>Gyotoku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必要なテーマに「○」を付けてください。
注：漢字のゼロ（〇）と間違えないで下さい。</t>
        </r>
      </text>
    </comment>
  </commentList>
</comments>
</file>

<file path=xl/sharedStrings.xml><?xml version="1.0" encoding="utf-8"?>
<sst xmlns="http://schemas.openxmlformats.org/spreadsheetml/2006/main" count="115" uniqueCount="101">
  <si>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</si>
  <si>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</si>
  <si>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</si>
  <si>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</si>
  <si>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</si>
  <si>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</si>
  <si>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</si>
  <si>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</si>
  <si>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</si>
  <si>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</si>
  <si>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</si>
  <si>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r>
      <t xml:space="preserve">EU </t>
    </r>
    <r>
      <rPr>
        <sz val="10.5"/>
        <color theme="1"/>
        <rFont val="ＭＳ 明朝"/>
        <family val="1"/>
        <charset val="128"/>
      </rPr>
      <t>編</t>
    </r>
  </si>
  <si>
    <t>米国・カナダ編</t>
  </si>
  <si>
    <t>中国編</t>
  </si>
  <si>
    <t>アジア・オセアニア編</t>
  </si>
  <si>
    <t>チェック</t>
    <phoneticPr fontId="1"/>
  </si>
  <si>
    <t>チェック</t>
    <phoneticPr fontId="1"/>
  </si>
  <si>
    <t>単号のみ御契約</t>
    <phoneticPr fontId="1"/>
  </si>
  <si>
    <t>一年契約</t>
    <phoneticPr fontId="1"/>
  </si>
  <si>
    <t>お申し込み内容と御購入金額の計算</t>
    <rPh sb="1" eb="2">
      <t>モウ</t>
    </rPh>
    <rPh sb="3" eb="4">
      <t>コ</t>
    </rPh>
    <rPh sb="5" eb="7">
      <t>ナイヨウ</t>
    </rPh>
    <rPh sb="8" eb="11">
      <t>ゴコウニュウ</t>
    </rPh>
    <rPh sb="11" eb="13">
      <t>キンガク</t>
    </rPh>
    <rPh sb="14" eb="16">
      <t>ケイサン</t>
    </rPh>
    <phoneticPr fontId="1"/>
  </si>
  <si>
    <t>金額</t>
    <rPh sb="0" eb="2">
      <t>キンガク</t>
    </rPh>
    <phoneticPr fontId="1"/>
  </si>
  <si>
    <t>必要な記事の前の黄色の部分に「○」を記入してください。件数と金額を集計します。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キニュウ</t>
    </rPh>
    <rPh sb="27" eb="29">
      <t>ケンスウ</t>
    </rPh>
    <rPh sb="30" eb="32">
      <t>キンガク</t>
    </rPh>
    <rPh sb="33" eb="35">
      <t>シュウケイ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</si>
  <si>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</si>
  <si>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</si>
  <si>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テーマ毎の購入　次のシートに記入してください。</t>
    <rPh sb="3" eb="4">
      <t>ゴト</t>
    </rPh>
    <rPh sb="5" eb="7">
      <t>コウニュウ</t>
    </rPh>
    <rPh sb="8" eb="9">
      <t>ツギ</t>
    </rPh>
    <rPh sb="14" eb="16">
      <t>キニュウ</t>
    </rPh>
    <phoneticPr fontId="1"/>
  </si>
  <si>
    <t>○</t>
    <phoneticPr fontId="1"/>
  </si>
  <si>
    <t>お電話番号</t>
    <phoneticPr fontId="1"/>
  </si>
  <si>
    <t>請求書送付先御住所</t>
    <rPh sb="6" eb="7">
      <t>ゴ</t>
    </rPh>
    <phoneticPr fontId="1"/>
  </si>
  <si>
    <t>正式お見積書が必要な場合にはここに「必要」とご記入ください。御見積もり書をPDFでお送りいたします。</t>
    <rPh sb="0" eb="2">
      <t>セイシキ</t>
    </rPh>
    <rPh sb="3" eb="6">
      <t>ミツモリショ</t>
    </rPh>
    <rPh sb="7" eb="9">
      <t>ヒツヨウ</t>
    </rPh>
    <rPh sb="10" eb="12">
      <t>バアイ</t>
    </rPh>
    <rPh sb="18" eb="20">
      <t>ヒツヨウ</t>
    </rPh>
    <rPh sb="23" eb="25">
      <t>キニュウ</t>
    </rPh>
    <rPh sb="30" eb="33">
      <t>オミツ</t>
    </rPh>
    <rPh sb="35" eb="36">
      <t>ショ</t>
    </rPh>
    <rPh sb="42" eb="43">
      <t>オク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</si>
  <si>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</si>
  <si>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</si>
  <si>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ラテンアメリカ編</t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</si>
  <si>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</si>
  <si>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</si>
  <si>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</si>
  <si>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t>テーマ</t>
    <phoneticPr fontId="1"/>
  </si>
  <si>
    <t>ページ数</t>
    <rPh sb="3" eb="4">
      <t>スウ</t>
    </rPh>
    <phoneticPr fontId="1"/>
  </si>
  <si>
    <t>ラテンアメリカ編　3件</t>
    <rPh sb="7" eb="8">
      <t>ヘン</t>
    </rPh>
    <rPh sb="10" eb="11">
      <t>ケン</t>
    </rPh>
    <phoneticPr fontId="1"/>
  </si>
  <si>
    <t>○</t>
    <phoneticPr fontId="1"/>
  </si>
  <si>
    <t>必要事項を記入しcontact@envix.co.jpへ添付ファイルとしてお送りください。</t>
    <rPh sb="0" eb="2">
      <t>ヒツヨウ</t>
    </rPh>
    <rPh sb="2" eb="4">
      <t>ジコウ</t>
    </rPh>
    <rPh sb="5" eb="7">
      <t>キニュウ</t>
    </rPh>
    <rPh sb="28" eb="30">
      <t>テンプ</t>
    </rPh>
    <rPh sb="38" eb="39">
      <t>オク</t>
    </rPh>
    <phoneticPr fontId="1"/>
  </si>
  <si>
    <t>トレンドレポート2019年前期号購入申し込み書</t>
    <rPh sb="13" eb="15">
      <t>ゼンキ</t>
    </rPh>
    <rPh sb="15" eb="16">
      <t>ゴウ</t>
    </rPh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</si>
  <si>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トレンドレポート2019年前期号購入申し込み書</t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</si>
  <si>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廃棄物規制 ―― 工場系</t>
  </si>
  <si>
    <t>省エネ政策（エネルギー効率指令及び建物のエネルギー性能に関する指令） ―― 製品系、工場系、CSR・環境管理関連</t>
  </si>
  <si>
    <t>大気汚染防止（固定排出源、IED）―― 工場系、化学物質関連</t>
  </si>
  <si>
    <t>水質汚染防止（水不足問題含む） ―― 工場系</t>
  </si>
  <si>
    <t>気候変動対策＆排出権取引 ―― 工場系、CSR・環境管理関連</t>
  </si>
  <si>
    <t>廃電気電子機器（WEEE）指令とその改正案 ―― 製品系</t>
  </si>
  <si>
    <t>電気自動車等のクリーン自動車推進政策 ―― 製品系</t>
  </si>
  <si>
    <t>REACH規則 ―― 化学物質関連</t>
  </si>
  <si>
    <t>CLP規則 ―― 化学物質関連</t>
  </si>
  <si>
    <t>殺生物性製品規則 ―― 製品系、化学物質関連</t>
  </si>
  <si>
    <t>電気・電子製品への特定の有害物質の使用を禁止する指令(RoHS) ―― 製品系、化学物質関連</t>
  </si>
  <si>
    <t>ErP（エコデザイン）指令及びエネルギーラベル指令 ―― 製品系</t>
  </si>
  <si>
    <t>大気汚染防止（移動発生源：軽量自動車（Light-duty vehicles）関連規制）―― 製品系</t>
  </si>
  <si>
    <t>大気汚染防止（移動発生源：重量自動車（Heavy-duty vehicles）関連規制）―― 製品系</t>
  </si>
  <si>
    <r>
      <t>EU</t>
    </r>
    <r>
      <rPr>
        <b/>
        <sz val="14"/>
        <color theme="1"/>
        <rFont val="ＭＳ 明朝"/>
        <family val="1"/>
        <charset val="128"/>
      </rPr>
      <t>編</t>
    </r>
    <phoneticPr fontId="1"/>
  </si>
  <si>
    <t>米国・カナダ編</t>
    <phoneticPr fontId="1"/>
  </si>
  <si>
    <t>米国連邦有害物質規制（TSCA） ―― 化学物質関連</t>
  </si>
  <si>
    <t>米国連邦有害物質規制（その他） ―― 化学物質関連</t>
  </si>
  <si>
    <t>製品に含まれる有害物質の規制に関する州の法規 ―― 製品系、化学物質関連</t>
  </si>
  <si>
    <t>プロポジション65 ―― 製品系、化学物質関連</t>
  </si>
  <si>
    <t>米国廃棄物（有害廃棄物、プラスチック製ストロー規制含む）</t>
  </si>
  <si>
    <t>連邦省エネ・プログラム（製品省エネ）――製品系</t>
  </si>
  <si>
    <t>エネルギースター・プログラム ―― 製品系</t>
  </si>
  <si>
    <t>米国：企業の自主的環境管理動向 ―― CSR･環境管理関連</t>
  </si>
  <si>
    <t>大気汚染防止（移動発生源：自動車関連規制） ―― 製品系</t>
  </si>
  <si>
    <t>大気汚染防止（固定発生源） ―― 工場系</t>
  </si>
  <si>
    <t>米国：水質汚染規制の動向</t>
  </si>
  <si>
    <t>カナダの化学物質規制 ―― 化学物質関連</t>
  </si>
  <si>
    <t>カナダの機器のエネルギー規制 ―― 製品系</t>
  </si>
  <si>
    <t>メキシコ：エネルギー効率関連公式規格 ―― 製品系</t>
  </si>
  <si>
    <t>ブラジル：化学物質規制 ―― 化学物質関連</t>
  </si>
  <si>
    <t>ブラジル：WEEEを含む廃棄物規制 ―― 製品系</t>
  </si>
  <si>
    <t>新エネルギー自動車関連動向―― 製品系、工場系</t>
  </si>
  <si>
    <t>化学物質(既存化学物質以外） ―― 化学物質関連</t>
  </si>
  <si>
    <t>VOC規制-『第13次5カ年揮発性有機化合物汚染防止業務強化計画』  ―― 化学物質関連</t>
  </si>
  <si>
    <t>RoHS  ―― 化学物質関連</t>
  </si>
  <si>
    <t>グリーン調達 ―― 製品系</t>
  </si>
  <si>
    <t>グリーンサプライマネージメント――工場系</t>
  </si>
  <si>
    <t>中国：大気汚染防止法（固定発生源）―― 工場系</t>
  </si>
  <si>
    <t>水質汚染防止関連法令 ―― 工場系</t>
  </si>
  <si>
    <t>土壌汚染防止規制動向 ―― 工場系</t>
  </si>
  <si>
    <t>汚染物質排出許可証制度――工場系</t>
  </si>
  <si>
    <t>アジア・オセアニア編</t>
    <phoneticPr fontId="1"/>
  </si>
  <si>
    <t>韓国(1)：RoHSを含めた化学物質規制  ―― 化学物質関連</t>
  </si>
  <si>
    <t>韓国(2)：生活化学製品及び殺生物安全管理法</t>
  </si>
  <si>
    <t>インド(1)：製品関連省エネ規制 ―― 製品系</t>
  </si>
  <si>
    <t>インド(2)：E-waste規則 ―― 製品系</t>
  </si>
  <si>
    <t>台湾(1)：改訂版「新規化学物質及び既存化学物質資料登録版」公布  ―― 化学物質関連</t>
  </si>
  <si>
    <t>台湾(2)：RoHS関連規制の動向―― 化学物質関連</t>
  </si>
  <si>
    <t>タイ(1)：土壌・地下水―― 工場系</t>
  </si>
  <si>
    <t>タイ(2)：製造工程の安全管理（PSM）―― 工場系</t>
  </si>
  <si>
    <t>インドネシア：化学物質規制 ―― 化学物質関連</t>
  </si>
  <si>
    <t>オーストラリア：有害化学物質規制 ―― 化学物質関連</t>
  </si>
  <si>
    <t>ニュージーランド：有害化学物質規制 ―― 化学物質関連</t>
  </si>
  <si>
    <t xml:space="preserve">No. </t>
    <phoneticPr fontId="1"/>
  </si>
  <si>
    <t>中国編</t>
    <phoneticPr fontId="1"/>
  </si>
  <si>
    <t>発注</t>
    <rPh sb="0" eb="2">
      <t>ハッチュウ</t>
    </rPh>
    <phoneticPr fontId="1"/>
  </si>
  <si>
    <t>プラスチックと規制動向</t>
    <phoneticPr fontId="1"/>
  </si>
  <si>
    <r>
      <t>環境政策全般－規制強化の波</t>
    </r>
    <r>
      <rPr>
        <sz val="11"/>
        <color theme="1"/>
        <rFont val="ＭＳ 明朝"/>
        <family val="1"/>
        <charset val="128"/>
      </rPr>
      <t>(</t>
    </r>
    <r>
      <rPr>
        <sz val="11"/>
        <color theme="1"/>
        <rFont val="ＭＳ ゴシック"/>
        <family val="3"/>
        <charset val="128"/>
      </rPr>
      <t>青空防衛戦他</t>
    </r>
    <r>
      <rPr>
        <sz val="11"/>
        <color theme="1"/>
        <rFont val="ＭＳ 明朝"/>
        <family val="1"/>
        <charset val="128"/>
      </rPr>
      <t>)</t>
    </r>
    <r>
      <rPr>
        <b/>
        <sz val="11"/>
        <color theme="1"/>
        <rFont val="ＭＳ 明朝"/>
        <family val="1"/>
        <charset val="128"/>
      </rPr>
      <t>――</t>
    </r>
    <r>
      <rPr>
        <sz val="10.5"/>
        <color rgb="FF000000"/>
        <rFont val="Courier New"/>
        <family val="3"/>
      </rPr>
      <t>工場系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</si>
</sst>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rgb="FF0000FF"/>
      <name val="Century"/>
      <family val="1"/>
    </font>
    <font>
      <sz val="10.5"/>
      <color rgb="FF000000"/>
      <name val="Times New Roman"/>
      <family val="1"/>
    </font>
    <font>
      <sz val="10.5"/>
      <color rgb="FF000000"/>
      <name val="ＭＳ Ｐ明朝"/>
      <family val="1"/>
      <charset val="128"/>
    </font>
    <font>
      <sz val="11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rgb="FF00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5" fontId="4" fillId="0" borderId="22" xfId="0" applyNumberFormat="1" applyFont="1" applyBorder="1" applyAlignment="1">
      <alignment vertical="center" wrapText="1"/>
    </xf>
    <xf numFmtId="5" fontId="4" fillId="0" borderId="24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0" fillId="0" borderId="48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3" borderId="0" xfId="0" applyFont="1" applyFill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4" fillId="0" borderId="54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3" borderId="56" xfId="0" applyFont="1" applyFill="1" applyBorder="1" applyAlignment="1">
      <alignment vertical="center" wrapText="1"/>
    </xf>
    <xf numFmtId="0" fontId="3" fillId="3" borderId="57" xfId="0" applyFont="1" applyFill="1" applyBorder="1" applyAlignment="1">
      <alignment vertical="center" wrapText="1"/>
    </xf>
    <xf numFmtId="0" fontId="5" fillId="3" borderId="58" xfId="0" applyFont="1" applyFill="1" applyBorder="1" applyAlignment="1">
      <alignment vertical="center" wrapText="1"/>
    </xf>
    <xf numFmtId="5" fontId="4" fillId="0" borderId="21" xfId="0" applyNumberFormat="1" applyFont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5" fillId="3" borderId="56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9" fillId="0" borderId="43" xfId="0" applyFont="1" applyBorder="1" applyAlignment="1">
      <alignment horizontal="center" vertical="center"/>
    </xf>
    <xf numFmtId="5" fontId="20" fillId="0" borderId="4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46" xfId="0" applyFill="1" applyBorder="1">
      <alignment vertical="center"/>
    </xf>
    <xf numFmtId="0" fontId="27" fillId="0" borderId="6" xfId="0" applyFont="1" applyFill="1" applyBorder="1" applyAlignment="1">
      <alignment horizontal="justify" vertical="center"/>
    </xf>
    <xf numFmtId="0" fontId="28" fillId="0" borderId="6" xfId="0" applyFont="1" applyFill="1" applyBorder="1" applyAlignment="1">
      <alignment horizontal="justify" vertical="center"/>
    </xf>
    <xf numFmtId="0" fontId="0" fillId="0" borderId="6" xfId="0" applyFill="1" applyBorder="1" applyAlignment="1">
      <alignment vertical="center"/>
    </xf>
    <xf numFmtId="0" fontId="27" fillId="0" borderId="9" xfId="0" applyFont="1" applyFill="1" applyBorder="1" applyAlignment="1">
      <alignment horizontal="justify" vertical="center"/>
    </xf>
    <xf numFmtId="0" fontId="27" fillId="0" borderId="0" xfId="0" applyFont="1" applyFill="1" applyBorder="1" applyAlignment="1">
      <alignment horizontal="justify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5" fillId="0" borderId="6" xfId="0" applyFont="1" applyFill="1" applyBorder="1" applyAlignment="1">
      <alignment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0" fillId="0" borderId="39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ill="1">
      <alignment vertical="center"/>
    </xf>
    <xf numFmtId="0" fontId="26" fillId="0" borderId="0" xfId="0" applyFont="1" applyFill="1" applyAlignment="1">
      <alignment vertical="center"/>
    </xf>
    <xf numFmtId="0" fontId="0" fillId="2" borderId="61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6" xfId="0" applyFill="1" applyBorder="1" applyAlignment="1">
      <alignment horizontal="left" vertical="center"/>
    </xf>
    <xf numFmtId="0" fontId="27" fillId="0" borderId="11" xfId="0" applyFont="1" applyFill="1" applyBorder="1" applyAlignment="1">
      <alignment horizontal="justify" vertical="center"/>
    </xf>
    <xf numFmtId="0" fontId="0" fillId="0" borderId="11" xfId="0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30" fillId="0" borderId="13" xfId="0" applyFont="1" applyBorder="1" applyAlignment="1">
      <alignment horizontal="left" vertical="center"/>
    </xf>
    <xf numFmtId="0" fontId="5" fillId="0" borderId="6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23" fillId="0" borderId="45" xfId="0" applyNumberFormat="1" applyFont="1" applyBorder="1" applyAlignment="1">
      <alignment horizontal="center" vertical="center"/>
    </xf>
    <xf numFmtId="5" fontId="23" fillId="0" borderId="37" xfId="0" applyNumberFormat="1" applyFont="1" applyBorder="1" applyAlignment="1">
      <alignment horizontal="center" vertical="center"/>
    </xf>
    <xf numFmtId="5" fontId="23" fillId="0" borderId="38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5" fontId="21" fillId="0" borderId="27" xfId="0" applyNumberFormat="1" applyFont="1" applyBorder="1" applyAlignment="1">
      <alignment horizontal="center" vertical="center" wrapText="1"/>
    </xf>
    <xf numFmtId="5" fontId="21" fillId="0" borderId="28" xfId="0" applyNumberFormat="1" applyFont="1" applyBorder="1" applyAlignment="1">
      <alignment horizontal="center" vertical="center" wrapText="1"/>
    </xf>
    <xf numFmtId="5" fontId="21" fillId="0" borderId="31" xfId="0" applyNumberFormat="1" applyFont="1" applyBorder="1" applyAlignment="1">
      <alignment horizontal="center" vertical="center" wrapText="1"/>
    </xf>
    <xf numFmtId="0" fontId="0" fillId="0" borderId="44" xfId="0" applyFill="1" applyBorder="1" applyAlignment="1">
      <alignment horizontal="left" vertical="top"/>
    </xf>
    <xf numFmtId="5" fontId="22" fillId="0" borderId="33" xfId="0" applyNumberFormat="1" applyFont="1" applyBorder="1" applyAlignment="1">
      <alignment horizontal="center" vertical="center"/>
    </xf>
    <xf numFmtId="5" fontId="22" fillId="0" borderId="34" xfId="0" applyNumberFormat="1" applyFont="1" applyBorder="1" applyAlignment="1">
      <alignment horizontal="center" vertical="center"/>
    </xf>
    <xf numFmtId="5" fontId="22" fillId="0" borderId="35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5" fontId="22" fillId="0" borderId="36" xfId="0" applyNumberFormat="1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3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4517;&#35201;&#20107;&#38917;&#12434;&#35352;&#20837;&#12375;contact@envix.co.jp&#12408;&#28155;&#20184;&#12501;&#12449;&#12452;&#12523;&#12392;&#12375;&#12390;&#12362;&#36865;&#12426;&#12367;&#12384;&#12373;&#12356;&#1229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6" zoomScale="115" zoomScaleNormal="115" workbookViewId="0">
      <selection activeCell="K21" sqref="K21"/>
    </sheetView>
  </sheetViews>
  <sheetFormatPr defaultRowHeight="13.5" x14ac:dyDescent="0.15"/>
  <cols>
    <col min="2" max="2" width="11.125" customWidth="1"/>
    <col min="6" max="6" width="12.125" customWidth="1"/>
    <col min="7" max="8" width="7.875" customWidth="1"/>
  </cols>
  <sheetData>
    <row r="1" spans="1:8" ht="18.75" x14ac:dyDescent="0.15">
      <c r="A1" s="24" t="s">
        <v>40</v>
      </c>
    </row>
    <row r="2" spans="1:8" ht="14.25" thickBot="1" x14ac:dyDescent="0.2">
      <c r="B2" s="1" t="s">
        <v>39</v>
      </c>
    </row>
    <row r="3" spans="1:8" ht="14.25" thickBot="1" x14ac:dyDescent="0.2">
      <c r="A3" s="96" t="s">
        <v>0</v>
      </c>
      <c r="B3" s="97"/>
      <c r="C3" s="102" t="s">
        <v>1</v>
      </c>
      <c r="D3" s="103"/>
      <c r="E3" s="103"/>
      <c r="F3" s="103"/>
      <c r="G3" s="103"/>
      <c r="H3" s="97"/>
    </row>
    <row r="4" spans="1:8" x14ac:dyDescent="0.15">
      <c r="A4" s="107" t="s">
        <v>27</v>
      </c>
      <c r="B4" s="108"/>
      <c r="C4" s="93"/>
      <c r="D4" s="94"/>
      <c r="E4" s="94"/>
      <c r="F4" s="94"/>
      <c r="G4" s="94"/>
      <c r="H4" s="95"/>
    </row>
    <row r="5" spans="1:8" x14ac:dyDescent="0.15">
      <c r="A5" s="100" t="s">
        <v>3</v>
      </c>
      <c r="B5" s="101"/>
      <c r="C5" s="93"/>
      <c r="D5" s="94"/>
      <c r="E5" s="94"/>
      <c r="F5" s="94"/>
      <c r="G5" s="94"/>
      <c r="H5" s="95"/>
    </row>
    <row r="6" spans="1:8" x14ac:dyDescent="0.15">
      <c r="A6" s="100" t="s">
        <v>4</v>
      </c>
      <c r="B6" s="101"/>
      <c r="C6" s="93"/>
      <c r="D6" s="94"/>
      <c r="E6" s="94"/>
      <c r="F6" s="94"/>
      <c r="G6" s="94"/>
      <c r="H6" s="95"/>
    </row>
    <row r="7" spans="1:8" x14ac:dyDescent="0.15">
      <c r="A7" s="98" t="s">
        <v>2</v>
      </c>
      <c r="B7" s="99"/>
      <c r="C7" s="104"/>
      <c r="D7" s="105"/>
      <c r="E7" s="105"/>
      <c r="F7" s="105"/>
      <c r="G7" s="105"/>
      <c r="H7" s="106"/>
    </row>
    <row r="8" spans="1:8" x14ac:dyDescent="0.15">
      <c r="A8" s="100" t="s">
        <v>5</v>
      </c>
      <c r="B8" s="101"/>
      <c r="C8" s="93"/>
      <c r="D8" s="94"/>
      <c r="E8" s="94"/>
      <c r="F8" s="94"/>
      <c r="G8" s="94"/>
      <c r="H8" s="95"/>
    </row>
    <row r="9" spans="1:8" x14ac:dyDescent="0.15">
      <c r="A9" s="100" t="s">
        <v>26</v>
      </c>
      <c r="B9" s="101"/>
      <c r="C9" s="93"/>
      <c r="D9" s="94"/>
      <c r="E9" s="94"/>
      <c r="F9" s="94"/>
      <c r="G9" s="94"/>
      <c r="H9" s="95"/>
    </row>
    <row r="10" spans="1:8" ht="41.25" customHeight="1" thickBot="1" x14ac:dyDescent="0.2">
      <c r="A10" s="91" t="s">
        <v>23</v>
      </c>
      <c r="B10" s="92"/>
      <c r="C10" s="125" t="s">
        <v>28</v>
      </c>
      <c r="D10" s="126"/>
      <c r="E10" s="126"/>
      <c r="F10" s="126"/>
      <c r="G10" s="126"/>
      <c r="H10" s="127"/>
    </row>
    <row r="12" spans="1:8" s="25" customFormat="1" ht="18.75" x14ac:dyDescent="0.15">
      <c r="A12" s="24" t="s">
        <v>19</v>
      </c>
    </row>
    <row r="13" spans="1:8" ht="14.25" thickBot="1" x14ac:dyDescent="0.2">
      <c r="A13" s="26" t="s">
        <v>25</v>
      </c>
      <c r="B13" s="28" t="s">
        <v>29</v>
      </c>
    </row>
    <row r="14" spans="1:8" ht="27.75" thickBot="1" x14ac:dyDescent="0.2">
      <c r="A14" s="21" t="s">
        <v>9</v>
      </c>
      <c r="B14" s="102" t="s">
        <v>6</v>
      </c>
      <c r="C14" s="103"/>
      <c r="D14" s="103"/>
      <c r="E14" s="103"/>
      <c r="F14" s="103"/>
      <c r="G14" s="103"/>
      <c r="H14" s="97"/>
    </row>
    <row r="15" spans="1:8" x14ac:dyDescent="0.15">
      <c r="A15" s="19"/>
      <c r="B15" s="128" t="s">
        <v>7</v>
      </c>
      <c r="C15" s="129"/>
      <c r="D15" s="129"/>
      <c r="E15" s="129"/>
      <c r="F15" s="129"/>
      <c r="G15" s="129"/>
      <c r="H15" s="130"/>
    </row>
    <row r="16" spans="1:8" x14ac:dyDescent="0.15">
      <c r="A16" s="20"/>
      <c r="B16" s="131" t="s">
        <v>8</v>
      </c>
      <c r="C16" s="132"/>
      <c r="D16" s="132"/>
      <c r="E16" s="132"/>
      <c r="F16" s="132"/>
      <c r="G16" s="132"/>
      <c r="H16" s="133"/>
    </row>
    <row r="17" spans="1:8" x14ac:dyDescent="0.15">
      <c r="A17" s="118"/>
      <c r="B17" s="134" t="s">
        <v>10</v>
      </c>
      <c r="C17" s="135"/>
      <c r="D17" s="135"/>
      <c r="E17" s="135"/>
      <c r="F17" s="135"/>
      <c r="G17" s="135"/>
      <c r="H17" s="136"/>
    </row>
    <row r="18" spans="1:8" ht="14.25" thickBot="1" x14ac:dyDescent="0.2">
      <c r="A18" s="118"/>
      <c r="B18" s="22"/>
      <c r="C18" s="27" t="s">
        <v>30</v>
      </c>
      <c r="D18" s="22"/>
      <c r="E18" s="22"/>
      <c r="F18" s="22"/>
      <c r="G18" s="22"/>
      <c r="H18" s="23"/>
    </row>
    <row r="19" spans="1:8" x14ac:dyDescent="0.15">
      <c r="A19" s="118"/>
      <c r="B19" s="10"/>
      <c r="C19" s="112" t="s">
        <v>17</v>
      </c>
      <c r="D19" s="113"/>
      <c r="E19" s="113" t="s">
        <v>18</v>
      </c>
      <c r="F19" s="114"/>
      <c r="G19" s="8"/>
      <c r="H19" s="13"/>
    </row>
    <row r="20" spans="1:8" ht="14.25" thickBot="1" x14ac:dyDescent="0.2">
      <c r="A20" s="118"/>
      <c r="B20" s="11"/>
      <c r="C20" s="5" t="s">
        <v>15</v>
      </c>
      <c r="D20" s="3" t="s">
        <v>20</v>
      </c>
      <c r="E20" s="3" t="s">
        <v>16</v>
      </c>
      <c r="F20" s="4" t="s">
        <v>20</v>
      </c>
      <c r="G20" s="8"/>
      <c r="H20" s="13"/>
    </row>
    <row r="21" spans="1:8" x14ac:dyDescent="0.15">
      <c r="A21" s="118"/>
      <c r="B21" s="29" t="s">
        <v>11</v>
      </c>
      <c r="C21" s="34"/>
      <c r="D21" s="35">
        <v>80000</v>
      </c>
      <c r="E21" s="34"/>
      <c r="F21" s="35">
        <v>140000</v>
      </c>
      <c r="G21" s="8"/>
      <c r="H21" s="13"/>
    </row>
    <row r="22" spans="1:8" ht="25.5" x14ac:dyDescent="0.15">
      <c r="A22" s="118"/>
      <c r="B22" s="30" t="s">
        <v>12</v>
      </c>
      <c r="C22" s="32"/>
      <c r="D22" s="6">
        <v>80000</v>
      </c>
      <c r="E22" s="36"/>
      <c r="F22" s="6">
        <v>140000</v>
      </c>
      <c r="G22" s="8"/>
      <c r="H22" s="13"/>
    </row>
    <row r="23" spans="1:8" ht="25.5" x14ac:dyDescent="0.15">
      <c r="A23" s="118"/>
      <c r="B23" s="30" t="s">
        <v>31</v>
      </c>
      <c r="C23" s="32"/>
      <c r="D23" s="6">
        <v>20000</v>
      </c>
      <c r="E23" s="37"/>
      <c r="F23" s="6">
        <v>35000</v>
      </c>
      <c r="G23" s="8"/>
      <c r="H23" s="13"/>
    </row>
    <row r="24" spans="1:8" x14ac:dyDescent="0.15">
      <c r="A24" s="118"/>
      <c r="B24" s="30" t="s">
        <v>13</v>
      </c>
      <c r="C24" s="32"/>
      <c r="D24" s="6">
        <v>80000</v>
      </c>
      <c r="E24" s="36"/>
      <c r="F24" s="6">
        <v>140000</v>
      </c>
      <c r="G24" s="8"/>
      <c r="H24" s="13"/>
    </row>
    <row r="25" spans="1:8" ht="26.25" thickBot="1" x14ac:dyDescent="0.2">
      <c r="A25" s="118"/>
      <c r="B25" s="31" t="s">
        <v>14</v>
      </c>
      <c r="C25" s="33"/>
      <c r="D25" s="7">
        <v>80000</v>
      </c>
      <c r="E25" s="38"/>
      <c r="F25" s="7">
        <v>140000</v>
      </c>
      <c r="G25" s="8"/>
      <c r="H25" s="13"/>
    </row>
    <row r="26" spans="1:8" ht="14.25" thickBot="1" x14ac:dyDescent="0.2">
      <c r="A26" s="118"/>
      <c r="B26" s="12" t="s">
        <v>32</v>
      </c>
      <c r="C26" s="115">
        <f>IF(C21="○", D21, 0)+IF(C22="○", D22, 0)+IF(C24="○", D24, 0)+IF(C25="○", D25, 0)+IF(C23="○",D23, 0)</f>
        <v>0</v>
      </c>
      <c r="D26" s="116"/>
      <c r="E26" s="116">
        <f>IF(E21="○", F21, 0)+IF(E22="○", F22, 0)+IF(E24="○", F24, 0)+IF(E25="○", F25, 0)+IF(E23="○",F23, 0)</f>
        <v>0</v>
      </c>
      <c r="F26" s="117"/>
      <c r="G26" s="8"/>
      <c r="H26" s="13"/>
    </row>
    <row r="27" spans="1:8" ht="15" thickBot="1" x14ac:dyDescent="0.2">
      <c r="A27" s="118"/>
      <c r="B27" s="9" t="s">
        <v>33</v>
      </c>
      <c r="C27" s="119">
        <f>C26+E26</f>
        <v>0</v>
      </c>
      <c r="D27" s="120"/>
      <c r="E27" s="120"/>
      <c r="F27" s="121"/>
      <c r="G27" s="8"/>
      <c r="H27" s="13"/>
    </row>
    <row r="28" spans="1:8" ht="40.9" customHeight="1" thickBot="1" x14ac:dyDescent="0.2">
      <c r="A28" s="47"/>
      <c r="B28" s="122" t="s">
        <v>24</v>
      </c>
      <c r="C28" s="122"/>
      <c r="D28" s="122"/>
      <c r="E28" s="122"/>
      <c r="F28" s="102"/>
      <c r="G28" s="123" t="str">
        <f>テーマ毎購入!D4</f>
        <v>10テーマ以上選択してください。</v>
      </c>
      <c r="H28" s="124"/>
    </row>
    <row r="29" spans="1:8" ht="51" customHeight="1" thickBot="1" x14ac:dyDescent="0.2">
      <c r="A29" s="39" t="s">
        <v>34</v>
      </c>
      <c r="B29" s="109">
        <f>IF(A15="○",330000, 0)+IF(A16="○", 180000, 0)+C27+IF(G28="10テーマ以上選択してください。",0,G28)</f>
        <v>0</v>
      </c>
      <c r="C29" s="110"/>
      <c r="D29" s="110"/>
      <c r="E29" s="110"/>
      <c r="F29" s="110"/>
      <c r="G29" s="110"/>
      <c r="H29" s="111"/>
    </row>
  </sheetData>
  <mergeCells count="29">
    <mergeCell ref="A17:A27"/>
    <mergeCell ref="C27:F27"/>
    <mergeCell ref="B28:F28"/>
    <mergeCell ref="G28:H28"/>
    <mergeCell ref="C10:H10"/>
    <mergeCell ref="B15:H15"/>
    <mergeCell ref="B16:H16"/>
    <mergeCell ref="B17:H17"/>
    <mergeCell ref="B14:H14"/>
    <mergeCell ref="B29:H29"/>
    <mergeCell ref="C19:D19"/>
    <mergeCell ref="E19:F19"/>
    <mergeCell ref="C26:D26"/>
    <mergeCell ref="E26:F26"/>
    <mergeCell ref="A10:B10"/>
    <mergeCell ref="C9:H9"/>
    <mergeCell ref="C4:H4"/>
    <mergeCell ref="A3:B3"/>
    <mergeCell ref="A7:B7"/>
    <mergeCell ref="A5:B5"/>
    <mergeCell ref="A6:B6"/>
    <mergeCell ref="A8:B8"/>
    <mergeCell ref="A9:B9"/>
    <mergeCell ref="C3:H3"/>
    <mergeCell ref="C7:H7"/>
    <mergeCell ref="C5:H5"/>
    <mergeCell ref="C6:H6"/>
    <mergeCell ref="C8:H8"/>
    <mergeCell ref="A4:B4"/>
  </mergeCells>
  <phoneticPr fontId="1"/>
  <dataValidations count="1">
    <dataValidation type="list" allowBlank="1" showInputMessage="1" showErrorMessage="1" sqref="E21:E25 C21:C25 A15:A16 A28">
      <formula1>$A$13</formula1>
    </dataValidation>
  </dataValidations>
  <hyperlinks>
    <hyperlink ref="B2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3"/>
  <sheetViews>
    <sheetView tabSelected="1" topLeftCell="A43" zoomScale="115" zoomScaleNormal="115" workbookViewId="0">
      <selection activeCell="D58" sqref="D58"/>
    </sheetView>
  </sheetViews>
  <sheetFormatPr defaultRowHeight="13.5" x14ac:dyDescent="0.15"/>
  <cols>
    <col min="1" max="1" width="10.375" customWidth="1"/>
    <col min="2" max="2" width="7" customWidth="1"/>
    <col min="3" max="3" width="4.875" customWidth="1"/>
    <col min="4" max="4" width="56" style="2" customWidth="1"/>
    <col min="5" max="5" width="8.25" customWidth="1"/>
    <col min="6" max="6" width="9" style="42" customWidth="1"/>
    <col min="7" max="8" width="9" customWidth="1"/>
    <col min="15" max="15" width="46.5" customWidth="1"/>
    <col min="18" max="18" width="9" customWidth="1"/>
  </cols>
  <sheetData>
    <row r="1" spans="1:9" ht="42" customHeight="1" x14ac:dyDescent="0.15">
      <c r="A1" s="17" t="s">
        <v>41</v>
      </c>
    </row>
    <row r="2" spans="1:9" ht="15" thickBot="1" x14ac:dyDescent="0.2">
      <c r="A2" s="18" t="s">
        <v>21</v>
      </c>
    </row>
    <row r="3" spans="1:9" s="16" customFormat="1" ht="18.75" x14ac:dyDescent="0.15">
      <c r="A3" s="137" t="s">
        <v>22</v>
      </c>
      <c r="B3" s="138"/>
      <c r="C3" s="60"/>
      <c r="D3" s="40">
        <f>SUM(G9:G81)</f>
        <v>0</v>
      </c>
      <c r="E3"/>
      <c r="F3" s="42"/>
      <c r="G3" t="s">
        <v>38</v>
      </c>
      <c r="H3"/>
      <c r="I3"/>
    </row>
    <row r="4" spans="1:9" s="16" customFormat="1" ht="19.5" thickBot="1" x14ac:dyDescent="0.2">
      <c r="A4" s="139" t="s">
        <v>20</v>
      </c>
      <c r="B4" s="140"/>
      <c r="C4" s="61"/>
      <c r="D4" s="41" t="str">
        <f>IF(D3&lt;10,"10テーマ以上選択してください。",IF(D3&lt;20,D3*7000,D3*6000))</f>
        <v>10テーマ以上選択してください。</v>
      </c>
      <c r="E4"/>
      <c r="F4" s="42"/>
      <c r="G4"/>
      <c r="H4"/>
      <c r="I4"/>
    </row>
    <row r="5" spans="1:9" x14ac:dyDescent="0.15">
      <c r="D5"/>
    </row>
    <row r="6" spans="1:9" ht="27" customHeight="1" x14ac:dyDescent="0.15">
      <c r="D6"/>
    </row>
    <row r="7" spans="1:9" ht="18.75" thickBot="1" x14ac:dyDescent="0.2">
      <c r="A7" s="14" t="s">
        <v>56</v>
      </c>
      <c r="D7"/>
    </row>
    <row r="8" spans="1:9" ht="15" thickBot="1" x14ac:dyDescent="0.2">
      <c r="B8" s="79" t="s">
        <v>98</v>
      </c>
      <c r="C8" s="75" t="s">
        <v>96</v>
      </c>
      <c r="D8" s="81" t="s">
        <v>35</v>
      </c>
      <c r="E8" s="46" t="s">
        <v>36</v>
      </c>
      <c r="F8"/>
    </row>
    <row r="9" spans="1:9" x14ac:dyDescent="0.15">
      <c r="B9" s="53"/>
      <c r="C9" s="62">
        <v>1</v>
      </c>
      <c r="D9" s="82" t="s">
        <v>47</v>
      </c>
      <c r="E9" s="43">
        <v>10</v>
      </c>
      <c r="F9"/>
      <c r="G9">
        <f t="shared" ref="G9:G23" si="0">IF(B9="○",1,0)</f>
        <v>0</v>
      </c>
    </row>
    <row r="10" spans="1:9" x14ac:dyDescent="0.15">
      <c r="B10" s="54"/>
      <c r="C10" s="63">
        <f>C9+1</f>
        <v>2</v>
      </c>
      <c r="D10" s="83" t="s">
        <v>48</v>
      </c>
      <c r="E10" s="44">
        <v>10</v>
      </c>
      <c r="F10"/>
      <c r="G10">
        <f t="shared" si="0"/>
        <v>0</v>
      </c>
    </row>
    <row r="11" spans="1:9" x14ac:dyDescent="0.15">
      <c r="B11" s="54"/>
      <c r="C11" s="63">
        <f t="shared" ref="C11:C22" si="1">C10+1</f>
        <v>3</v>
      </c>
      <c r="D11" s="83" t="s">
        <v>49</v>
      </c>
      <c r="E11" s="44">
        <v>19</v>
      </c>
      <c r="F11"/>
      <c r="G11">
        <f t="shared" si="0"/>
        <v>0</v>
      </c>
    </row>
    <row r="12" spans="1:9" x14ac:dyDescent="0.15">
      <c r="B12" s="54"/>
      <c r="C12" s="63">
        <f t="shared" si="1"/>
        <v>4</v>
      </c>
      <c r="D12" s="83" t="s">
        <v>50</v>
      </c>
      <c r="E12" s="44">
        <v>9</v>
      </c>
      <c r="F12"/>
      <c r="G12">
        <f t="shared" si="0"/>
        <v>0</v>
      </c>
    </row>
    <row r="13" spans="1:9" x14ac:dyDescent="0.15">
      <c r="B13" s="54"/>
      <c r="C13" s="63">
        <f t="shared" si="1"/>
        <v>5</v>
      </c>
      <c r="D13" s="83" t="s">
        <v>51</v>
      </c>
      <c r="E13" s="44">
        <v>7</v>
      </c>
      <c r="F13"/>
      <c r="G13">
        <f t="shared" si="0"/>
        <v>0</v>
      </c>
    </row>
    <row r="14" spans="1:9" ht="27" x14ac:dyDescent="0.15">
      <c r="B14" s="54"/>
      <c r="C14" s="63">
        <f t="shared" si="1"/>
        <v>6</v>
      </c>
      <c r="D14" s="59" t="s">
        <v>52</v>
      </c>
      <c r="E14" s="44">
        <v>5</v>
      </c>
      <c r="F14"/>
      <c r="G14">
        <f t="shared" si="0"/>
        <v>0</v>
      </c>
    </row>
    <row r="15" spans="1:9" x14ac:dyDescent="0.15">
      <c r="B15" s="54"/>
      <c r="C15" s="63">
        <f t="shared" si="1"/>
        <v>7</v>
      </c>
      <c r="D15" s="83" t="s">
        <v>42</v>
      </c>
      <c r="E15" s="44">
        <v>7</v>
      </c>
      <c r="F15"/>
      <c r="G15">
        <f t="shared" si="0"/>
        <v>0</v>
      </c>
    </row>
    <row r="16" spans="1:9" x14ac:dyDescent="0.15">
      <c r="B16" s="54"/>
      <c r="C16" s="63">
        <f t="shared" si="1"/>
        <v>8</v>
      </c>
      <c r="D16" s="86" t="s">
        <v>99</v>
      </c>
      <c r="E16" s="44"/>
      <c r="F16"/>
      <c r="G16">
        <f t="shared" si="0"/>
        <v>0</v>
      </c>
    </row>
    <row r="17" spans="1:7" x14ac:dyDescent="0.15">
      <c r="B17" s="54"/>
      <c r="C17" s="63">
        <f t="shared" si="1"/>
        <v>9</v>
      </c>
      <c r="D17" s="83" t="s">
        <v>53</v>
      </c>
      <c r="E17" s="44">
        <v>10</v>
      </c>
      <c r="F17"/>
      <c r="G17">
        <f t="shared" si="0"/>
        <v>0</v>
      </c>
    </row>
    <row r="18" spans="1:7" ht="27" x14ac:dyDescent="0.15">
      <c r="B18" s="54"/>
      <c r="C18" s="63">
        <f t="shared" si="1"/>
        <v>10</v>
      </c>
      <c r="D18" s="59" t="s">
        <v>43</v>
      </c>
      <c r="E18" s="44">
        <v>6</v>
      </c>
      <c r="F18"/>
      <c r="G18">
        <f t="shared" si="0"/>
        <v>0</v>
      </c>
    </row>
    <row r="19" spans="1:7" x14ac:dyDescent="0.15">
      <c r="B19" s="54"/>
      <c r="C19" s="63">
        <f t="shared" si="1"/>
        <v>11</v>
      </c>
      <c r="D19" s="83" t="s">
        <v>44</v>
      </c>
      <c r="E19" s="44">
        <v>8</v>
      </c>
      <c r="F19"/>
      <c r="G19">
        <f t="shared" si="0"/>
        <v>0</v>
      </c>
    </row>
    <row r="20" spans="1:7" x14ac:dyDescent="0.15">
      <c r="B20" s="54"/>
      <c r="C20" s="63">
        <f t="shared" si="1"/>
        <v>12</v>
      </c>
      <c r="D20" s="83" t="s">
        <v>54</v>
      </c>
      <c r="E20" s="44">
        <v>11</v>
      </c>
      <c r="F20"/>
      <c r="G20">
        <f t="shared" si="0"/>
        <v>0</v>
      </c>
    </row>
    <row r="21" spans="1:7" x14ac:dyDescent="0.15">
      <c r="B21" s="54"/>
      <c r="C21" s="63">
        <f t="shared" si="1"/>
        <v>13</v>
      </c>
      <c r="D21" s="83" t="s">
        <v>55</v>
      </c>
      <c r="E21" s="44">
        <v>9</v>
      </c>
      <c r="F21"/>
      <c r="G21">
        <f t="shared" si="0"/>
        <v>0</v>
      </c>
    </row>
    <row r="22" spans="1:7" x14ac:dyDescent="0.15">
      <c r="B22" s="54"/>
      <c r="C22" s="63">
        <f t="shared" si="1"/>
        <v>14</v>
      </c>
      <c r="D22" s="83" t="s">
        <v>45</v>
      </c>
      <c r="E22" s="44">
        <v>7</v>
      </c>
      <c r="F22"/>
      <c r="G22">
        <f t="shared" ref="G22" si="2">IF(B22="○",1,0)</f>
        <v>0</v>
      </c>
    </row>
    <row r="23" spans="1:7" ht="14.25" thickBot="1" x14ac:dyDescent="0.2">
      <c r="B23" s="55"/>
      <c r="C23" s="64">
        <f>C22+1</f>
        <v>15</v>
      </c>
      <c r="D23" s="84" t="s">
        <v>46</v>
      </c>
      <c r="E23" s="45">
        <v>8</v>
      </c>
      <c r="F23"/>
      <c r="G23">
        <f t="shared" si="0"/>
        <v>0</v>
      </c>
    </row>
    <row r="24" spans="1:7" x14ac:dyDescent="0.15">
      <c r="B24" s="66"/>
      <c r="C24" s="66"/>
      <c r="D24" s="78"/>
      <c r="E24" s="8"/>
      <c r="F24"/>
    </row>
    <row r="25" spans="1:7" ht="18" thickBot="1" x14ac:dyDescent="0.2">
      <c r="A25" s="69" t="s">
        <v>57</v>
      </c>
      <c r="B25" s="56"/>
      <c r="C25" s="65"/>
      <c r="D25" s="78"/>
      <c r="E25" s="8"/>
      <c r="F25"/>
    </row>
    <row r="26" spans="1:7" ht="15" thickBot="1" x14ac:dyDescent="0.2">
      <c r="B26" s="79" t="s">
        <v>98</v>
      </c>
      <c r="C26" s="75" t="s">
        <v>96</v>
      </c>
      <c r="D26" s="81" t="s">
        <v>35</v>
      </c>
      <c r="E26" s="46" t="s">
        <v>36</v>
      </c>
      <c r="F26"/>
    </row>
    <row r="27" spans="1:7" x14ac:dyDescent="0.15">
      <c r="B27" s="72"/>
      <c r="C27" s="77">
        <v>1</v>
      </c>
      <c r="D27" s="85" t="s">
        <v>58</v>
      </c>
      <c r="E27" s="74">
        <v>8</v>
      </c>
      <c r="F27"/>
      <c r="G27">
        <f t="shared" ref="G27:G39" si="3">IF(B27="○",1,0)</f>
        <v>0</v>
      </c>
    </row>
    <row r="28" spans="1:7" x14ac:dyDescent="0.15">
      <c r="B28" s="54"/>
      <c r="C28" s="67">
        <v>2</v>
      </c>
      <c r="D28" s="83" t="s">
        <v>59</v>
      </c>
      <c r="E28" s="44">
        <v>8</v>
      </c>
      <c r="F28"/>
      <c r="G28">
        <f t="shared" si="3"/>
        <v>0</v>
      </c>
    </row>
    <row r="29" spans="1:7" ht="27" x14ac:dyDescent="0.15">
      <c r="B29" s="54"/>
      <c r="C29" s="67">
        <v>3</v>
      </c>
      <c r="D29" s="59" t="s">
        <v>60</v>
      </c>
      <c r="E29" s="44">
        <v>15</v>
      </c>
      <c r="F29"/>
      <c r="G29">
        <f t="shared" si="3"/>
        <v>0</v>
      </c>
    </row>
    <row r="30" spans="1:7" x14ac:dyDescent="0.15">
      <c r="B30" s="54"/>
      <c r="C30" s="67">
        <v>4</v>
      </c>
      <c r="D30" s="83" t="s">
        <v>61</v>
      </c>
      <c r="E30" s="44">
        <v>6</v>
      </c>
      <c r="F30"/>
      <c r="G30">
        <f t="shared" si="3"/>
        <v>0</v>
      </c>
    </row>
    <row r="31" spans="1:7" x14ac:dyDescent="0.15">
      <c r="B31" s="54"/>
      <c r="C31" s="67">
        <v>5</v>
      </c>
      <c r="D31" s="83" t="s">
        <v>62</v>
      </c>
      <c r="E31" s="44">
        <v>8</v>
      </c>
      <c r="F31"/>
      <c r="G31">
        <f t="shared" si="3"/>
        <v>0</v>
      </c>
    </row>
    <row r="32" spans="1:7" x14ac:dyDescent="0.15">
      <c r="B32" s="54"/>
      <c r="C32" s="67">
        <v>6</v>
      </c>
      <c r="D32" s="83" t="s">
        <v>63</v>
      </c>
      <c r="E32" s="44">
        <v>11</v>
      </c>
      <c r="F32"/>
      <c r="G32">
        <f t="shared" si="3"/>
        <v>0</v>
      </c>
    </row>
    <row r="33" spans="1:7" x14ac:dyDescent="0.15">
      <c r="B33" s="54"/>
      <c r="C33" s="67">
        <v>7</v>
      </c>
      <c r="D33" s="83" t="s">
        <v>64</v>
      </c>
      <c r="E33" s="44">
        <v>10</v>
      </c>
      <c r="F33"/>
      <c r="G33">
        <f t="shared" si="3"/>
        <v>0</v>
      </c>
    </row>
    <row r="34" spans="1:7" x14ac:dyDescent="0.15">
      <c r="B34" s="54"/>
      <c r="C34" s="67">
        <v>8</v>
      </c>
      <c r="D34" s="83" t="s">
        <v>65</v>
      </c>
      <c r="E34" s="44">
        <v>6</v>
      </c>
      <c r="F34"/>
      <c r="G34">
        <f t="shared" si="3"/>
        <v>0</v>
      </c>
    </row>
    <row r="35" spans="1:7" x14ac:dyDescent="0.15">
      <c r="B35" s="54"/>
      <c r="C35" s="67">
        <v>9</v>
      </c>
      <c r="D35" s="83" t="s">
        <v>66</v>
      </c>
      <c r="E35" s="44">
        <v>13</v>
      </c>
      <c r="F35"/>
      <c r="G35">
        <f t="shared" si="3"/>
        <v>0</v>
      </c>
    </row>
    <row r="36" spans="1:7" x14ac:dyDescent="0.15">
      <c r="B36" s="54"/>
      <c r="C36" s="67">
        <v>10</v>
      </c>
      <c r="D36" s="83" t="s">
        <v>67</v>
      </c>
      <c r="E36" s="44">
        <v>9</v>
      </c>
      <c r="F36"/>
      <c r="G36">
        <f t="shared" si="3"/>
        <v>0</v>
      </c>
    </row>
    <row r="37" spans="1:7" x14ac:dyDescent="0.15">
      <c r="B37" s="54"/>
      <c r="C37" s="67">
        <v>11</v>
      </c>
      <c r="D37" s="86" t="s">
        <v>68</v>
      </c>
      <c r="E37" s="44">
        <v>7</v>
      </c>
      <c r="F37"/>
      <c r="G37">
        <f t="shared" si="3"/>
        <v>0</v>
      </c>
    </row>
    <row r="38" spans="1:7" x14ac:dyDescent="0.15">
      <c r="B38" s="54"/>
      <c r="C38" s="67">
        <v>12</v>
      </c>
      <c r="D38" s="83" t="s">
        <v>69</v>
      </c>
      <c r="E38" s="44">
        <v>12</v>
      </c>
      <c r="F38"/>
      <c r="G38">
        <f t="shared" si="3"/>
        <v>0</v>
      </c>
    </row>
    <row r="39" spans="1:7" ht="14.25" thickBot="1" x14ac:dyDescent="0.2">
      <c r="B39" s="55"/>
      <c r="C39" s="68">
        <v>13</v>
      </c>
      <c r="D39" s="84" t="s">
        <v>70</v>
      </c>
      <c r="E39" s="45">
        <v>9</v>
      </c>
      <c r="F39"/>
      <c r="G39">
        <f t="shared" si="3"/>
        <v>0</v>
      </c>
    </row>
    <row r="40" spans="1:7" x14ac:dyDescent="0.15">
      <c r="B40" s="66"/>
      <c r="C40" s="66"/>
      <c r="D40" s="78"/>
      <c r="E40" s="8"/>
      <c r="F40"/>
    </row>
    <row r="41" spans="1:7" ht="41.25" customHeight="1" thickBot="1" x14ac:dyDescent="0.2">
      <c r="A41" s="69" t="s">
        <v>37</v>
      </c>
      <c r="B41" s="56"/>
      <c r="C41" s="65"/>
      <c r="D41" s="71"/>
      <c r="E41" s="2"/>
      <c r="F41"/>
    </row>
    <row r="42" spans="1:7" ht="15" thickBot="1" x14ac:dyDescent="0.2">
      <c r="B42" s="79" t="s">
        <v>98</v>
      </c>
      <c r="C42" s="75"/>
      <c r="D42" s="81"/>
      <c r="E42" s="46"/>
      <c r="F42"/>
    </row>
    <row r="43" spans="1:7" x14ac:dyDescent="0.15">
      <c r="B43" s="72"/>
      <c r="C43" s="73">
        <v>1</v>
      </c>
      <c r="D43" s="85" t="s">
        <v>71</v>
      </c>
      <c r="E43" s="74">
        <v>5</v>
      </c>
      <c r="F43"/>
      <c r="G43">
        <f>IF(B43="○",1,0)</f>
        <v>0</v>
      </c>
    </row>
    <row r="44" spans="1:7" x14ac:dyDescent="0.15">
      <c r="B44" s="54"/>
      <c r="C44" s="63">
        <v>2</v>
      </c>
      <c r="D44" s="83" t="s">
        <v>72</v>
      </c>
      <c r="E44" s="44">
        <v>6</v>
      </c>
      <c r="F44"/>
      <c r="G44">
        <f>IF(B44="○",1,0)</f>
        <v>0</v>
      </c>
    </row>
    <row r="45" spans="1:7" ht="14.25" thickBot="1" x14ac:dyDescent="0.2">
      <c r="B45" s="55"/>
      <c r="C45" s="64">
        <v>3</v>
      </c>
      <c r="D45" s="87" t="s">
        <v>73</v>
      </c>
      <c r="E45" s="45">
        <v>10</v>
      </c>
      <c r="F45"/>
      <c r="G45">
        <f>IF(B45="○",1,0)</f>
        <v>0</v>
      </c>
    </row>
    <row r="46" spans="1:7" x14ac:dyDescent="0.15">
      <c r="A46" s="70"/>
      <c r="B46" s="66"/>
      <c r="C46" s="66"/>
      <c r="D46" s="88"/>
      <c r="E46" s="8"/>
      <c r="F46"/>
    </row>
    <row r="47" spans="1:7" ht="18" thickBot="1" x14ac:dyDescent="0.2">
      <c r="A47" s="15" t="s">
        <v>97</v>
      </c>
      <c r="B47" s="57"/>
      <c r="C47" s="65"/>
      <c r="D47" s="88"/>
      <c r="E47" s="8"/>
      <c r="F47"/>
    </row>
    <row r="48" spans="1:7" ht="15" thickBot="1" x14ac:dyDescent="0.2">
      <c r="B48" s="79" t="s">
        <v>98</v>
      </c>
      <c r="C48" s="75"/>
      <c r="D48" s="81" t="s">
        <v>35</v>
      </c>
      <c r="E48" s="46" t="s">
        <v>36</v>
      </c>
      <c r="F48"/>
    </row>
    <row r="49" spans="1:7" x14ac:dyDescent="0.15">
      <c r="B49" s="72"/>
      <c r="C49" s="73">
        <v>1</v>
      </c>
      <c r="D49" s="76" t="s">
        <v>74</v>
      </c>
      <c r="E49" s="74">
        <v>8</v>
      </c>
      <c r="F49"/>
      <c r="G49">
        <f t="shared" ref="G49:G58" si="4">IF(B49="○",1,0)</f>
        <v>0</v>
      </c>
    </row>
    <row r="50" spans="1:7" x14ac:dyDescent="0.15">
      <c r="B50" s="54"/>
      <c r="C50" s="63">
        <v>2</v>
      </c>
      <c r="D50" s="48" t="s">
        <v>75</v>
      </c>
      <c r="E50" s="44">
        <v>5</v>
      </c>
      <c r="F50"/>
      <c r="G50">
        <f t="shared" si="4"/>
        <v>0</v>
      </c>
    </row>
    <row r="51" spans="1:7" ht="27" x14ac:dyDescent="0.15">
      <c r="B51" s="54"/>
      <c r="C51" s="63">
        <v>3</v>
      </c>
      <c r="D51" s="48" t="s">
        <v>76</v>
      </c>
      <c r="E51" s="44">
        <v>16</v>
      </c>
      <c r="F51"/>
      <c r="G51">
        <f t="shared" si="4"/>
        <v>0</v>
      </c>
    </row>
    <row r="52" spans="1:7" x14ac:dyDescent="0.15">
      <c r="B52" s="54"/>
      <c r="C52" s="63">
        <v>4</v>
      </c>
      <c r="D52" s="48" t="s">
        <v>77</v>
      </c>
      <c r="E52" s="44">
        <v>11</v>
      </c>
      <c r="F52"/>
      <c r="G52">
        <f t="shared" si="4"/>
        <v>0</v>
      </c>
    </row>
    <row r="53" spans="1:7" x14ac:dyDescent="0.15">
      <c r="B53" s="54"/>
      <c r="C53" s="63">
        <v>5</v>
      </c>
      <c r="D53" s="48" t="s">
        <v>78</v>
      </c>
      <c r="E53" s="44">
        <v>12</v>
      </c>
      <c r="F53"/>
      <c r="G53">
        <f t="shared" si="4"/>
        <v>0</v>
      </c>
    </row>
    <row r="54" spans="1:7" x14ac:dyDescent="0.15">
      <c r="B54" s="54"/>
      <c r="C54" s="63">
        <v>6</v>
      </c>
      <c r="D54" s="48" t="s">
        <v>79</v>
      </c>
      <c r="E54" s="44"/>
      <c r="F54"/>
      <c r="G54">
        <f t="shared" si="4"/>
        <v>0</v>
      </c>
    </row>
    <row r="55" spans="1:7" x14ac:dyDescent="0.15">
      <c r="B55" s="54"/>
      <c r="C55" s="63">
        <v>7</v>
      </c>
      <c r="D55" s="49" t="s">
        <v>80</v>
      </c>
      <c r="E55" s="44">
        <v>9</v>
      </c>
      <c r="F55"/>
      <c r="G55">
        <f t="shared" si="4"/>
        <v>0</v>
      </c>
    </row>
    <row r="56" spans="1:7" x14ac:dyDescent="0.15">
      <c r="B56" s="54"/>
      <c r="C56" s="63">
        <v>8</v>
      </c>
      <c r="D56" s="48" t="s">
        <v>81</v>
      </c>
      <c r="E56" s="44">
        <v>8</v>
      </c>
      <c r="F56"/>
      <c r="G56">
        <f t="shared" si="4"/>
        <v>0</v>
      </c>
    </row>
    <row r="57" spans="1:7" x14ac:dyDescent="0.15">
      <c r="B57" s="54"/>
      <c r="C57" s="63">
        <v>9</v>
      </c>
      <c r="D57" s="48" t="s">
        <v>82</v>
      </c>
      <c r="E57" s="44">
        <v>8</v>
      </c>
      <c r="F57"/>
      <c r="G57">
        <f t="shared" si="4"/>
        <v>0</v>
      </c>
    </row>
    <row r="58" spans="1:7" ht="14.25" x14ac:dyDescent="0.15">
      <c r="B58" s="54"/>
      <c r="C58" s="63">
        <v>10</v>
      </c>
      <c r="D58" s="141" t="s">
        <v>100</v>
      </c>
      <c r="E58" s="44"/>
      <c r="F58"/>
      <c r="G58">
        <f t="shared" si="4"/>
        <v>0</v>
      </c>
    </row>
    <row r="59" spans="1:7" ht="14.25" thickBot="1" x14ac:dyDescent="0.2">
      <c r="A59" s="8"/>
      <c r="B59" s="55"/>
      <c r="C59" s="64">
        <v>11</v>
      </c>
      <c r="D59" s="51" t="s">
        <v>83</v>
      </c>
      <c r="E59" s="45">
        <v>7</v>
      </c>
      <c r="F59"/>
      <c r="G59">
        <f>IF(B59="○",1,0)</f>
        <v>0</v>
      </c>
    </row>
    <row r="60" spans="1:7" x14ac:dyDescent="0.15">
      <c r="A60" s="8"/>
      <c r="B60" s="66"/>
      <c r="C60" s="66"/>
      <c r="D60" s="52"/>
      <c r="E60" s="8"/>
      <c r="F60"/>
    </row>
    <row r="61" spans="1:7" ht="18" thickBot="1" x14ac:dyDescent="0.2">
      <c r="A61" s="69" t="s">
        <v>84</v>
      </c>
      <c r="B61" s="58"/>
      <c r="C61" s="66"/>
      <c r="D61" s="52"/>
      <c r="E61" s="8"/>
      <c r="F61" s="8"/>
    </row>
    <row r="62" spans="1:7" ht="15" thickBot="1" x14ac:dyDescent="0.2">
      <c r="B62" s="79" t="s">
        <v>98</v>
      </c>
      <c r="C62" s="75" t="s">
        <v>96</v>
      </c>
      <c r="D62" s="81" t="s">
        <v>35</v>
      </c>
      <c r="E62" s="46" t="s">
        <v>36</v>
      </c>
      <c r="F62"/>
    </row>
    <row r="63" spans="1:7" x14ac:dyDescent="0.15">
      <c r="B63" s="72"/>
      <c r="C63" s="73">
        <v>1</v>
      </c>
      <c r="D63" s="89" t="s">
        <v>85</v>
      </c>
      <c r="E63" s="74">
        <v>4</v>
      </c>
      <c r="F63"/>
      <c r="G63">
        <f t="shared" ref="G63:G73" si="5">IF(B63="○",1,0)</f>
        <v>0</v>
      </c>
    </row>
    <row r="64" spans="1:7" x14ac:dyDescent="0.15">
      <c r="B64" s="54"/>
      <c r="C64" s="63">
        <v>2</v>
      </c>
      <c r="D64" s="83" t="s">
        <v>86</v>
      </c>
      <c r="E64" s="44">
        <v>3</v>
      </c>
      <c r="F64"/>
      <c r="G64">
        <f t="shared" si="5"/>
        <v>0</v>
      </c>
    </row>
    <row r="65" spans="2:7" x14ac:dyDescent="0.15">
      <c r="B65" s="54"/>
      <c r="C65" s="63">
        <v>3</v>
      </c>
      <c r="D65" s="83" t="s">
        <v>87</v>
      </c>
      <c r="E65" s="44">
        <v>9</v>
      </c>
      <c r="F65"/>
      <c r="G65">
        <f t="shared" si="5"/>
        <v>0</v>
      </c>
    </row>
    <row r="66" spans="2:7" x14ac:dyDescent="0.15">
      <c r="B66" s="54"/>
      <c r="C66" s="63">
        <v>4</v>
      </c>
      <c r="D66" s="83" t="s">
        <v>88</v>
      </c>
      <c r="E66" s="44">
        <v>11</v>
      </c>
      <c r="F66"/>
      <c r="G66">
        <f t="shared" si="5"/>
        <v>0</v>
      </c>
    </row>
    <row r="67" spans="2:7" ht="25.5" x14ac:dyDescent="0.15">
      <c r="B67" s="54"/>
      <c r="C67" s="63">
        <v>5</v>
      </c>
      <c r="D67" s="80" t="s">
        <v>89</v>
      </c>
      <c r="E67" s="44">
        <v>10</v>
      </c>
      <c r="F67"/>
      <c r="G67">
        <f t="shared" si="5"/>
        <v>0</v>
      </c>
    </row>
    <row r="68" spans="2:7" x14ac:dyDescent="0.15">
      <c r="B68" s="54"/>
      <c r="C68" s="63">
        <v>6</v>
      </c>
      <c r="D68" s="83" t="s">
        <v>90</v>
      </c>
      <c r="E68" s="44">
        <v>11</v>
      </c>
      <c r="F68"/>
      <c r="G68">
        <f t="shared" si="5"/>
        <v>0</v>
      </c>
    </row>
    <row r="69" spans="2:7" ht="15" x14ac:dyDescent="0.15">
      <c r="B69" s="54"/>
      <c r="C69" s="63">
        <v>7</v>
      </c>
      <c r="D69" s="90" t="s">
        <v>91</v>
      </c>
      <c r="E69" s="44">
        <v>5</v>
      </c>
      <c r="F69"/>
      <c r="G69">
        <f t="shared" si="5"/>
        <v>0</v>
      </c>
    </row>
    <row r="70" spans="2:7" ht="15" x14ac:dyDescent="0.15">
      <c r="B70" s="54"/>
      <c r="C70" s="63">
        <v>8</v>
      </c>
      <c r="D70" s="90" t="s">
        <v>92</v>
      </c>
      <c r="E70" s="44">
        <v>4</v>
      </c>
      <c r="F70"/>
      <c r="G70">
        <f t="shared" si="5"/>
        <v>0</v>
      </c>
    </row>
    <row r="71" spans="2:7" x14ac:dyDescent="0.15">
      <c r="B71" s="54"/>
      <c r="C71" s="63">
        <v>9</v>
      </c>
      <c r="D71" s="50" t="s">
        <v>93</v>
      </c>
      <c r="E71" s="44">
        <v>4</v>
      </c>
      <c r="F71"/>
      <c r="G71">
        <f t="shared" si="5"/>
        <v>0</v>
      </c>
    </row>
    <row r="72" spans="2:7" x14ac:dyDescent="0.15">
      <c r="B72" s="54"/>
      <c r="C72" s="63">
        <v>10</v>
      </c>
      <c r="D72" s="83" t="s">
        <v>94</v>
      </c>
      <c r="E72" s="44">
        <v>7</v>
      </c>
      <c r="F72"/>
      <c r="G72">
        <f t="shared" si="5"/>
        <v>0</v>
      </c>
    </row>
    <row r="73" spans="2:7" ht="14.25" thickBot="1" x14ac:dyDescent="0.2">
      <c r="B73" s="55"/>
      <c r="C73" s="64">
        <v>11</v>
      </c>
      <c r="D73" s="84" t="s">
        <v>95</v>
      </c>
      <c r="E73" s="45">
        <v>5</v>
      </c>
      <c r="F73"/>
      <c r="G73">
        <f t="shared" si="5"/>
        <v>0</v>
      </c>
    </row>
  </sheetData>
  <mergeCells count="2">
    <mergeCell ref="A3:B3"/>
    <mergeCell ref="A4:B4"/>
  </mergeCells>
  <phoneticPr fontId="1"/>
  <dataValidations count="1">
    <dataValidation type="list" allowBlank="1" showInputMessage="1" showErrorMessage="1" sqref="B9:B25 B27:B41 B43:B47 B49:B61 B63:B73">
      <formula1>$G$3</formula1>
    </dataValidation>
  </dataValidations>
  <pageMargins left="0.7" right="0.7" top="0.75" bottom="0.75" header="0.3" footer="0.3"/>
  <pageSetup paperSize="9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申し込み書兼御購読金額お見積もり</vt:lpstr>
      <vt:lpstr>テーマ毎購入</vt:lpstr>
      <vt:lpstr>テーマ毎購入!_Toc498415316</vt:lpstr>
      <vt:lpstr>テーマ毎購入!_Toc498415318</vt:lpstr>
      <vt:lpstr>テーマ毎購入!Print_Area</vt:lpstr>
      <vt:lpstr>申し込み書兼御購読金額お見積もり!Print_Area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Gyotoku</cp:lastModifiedBy>
  <cp:lastPrinted>2019-06-13T03:19:14Z</cp:lastPrinted>
  <dcterms:created xsi:type="dcterms:W3CDTF">2017-12-15T05:33:29Z</dcterms:created>
  <dcterms:modified xsi:type="dcterms:W3CDTF">2019-06-14T00:48:22Z</dcterms:modified>
</cp:coreProperties>
</file>